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XCEL\Research\"/>
    </mc:Choice>
  </mc:AlternateContent>
  <bookViews>
    <workbookView xWindow="-90" yWindow="-90" windowWidth="25785" windowHeight="13980"/>
  </bookViews>
  <sheets>
    <sheet name="BOP_Quarterly" sheetId="1" r:id="rId1"/>
    <sheet name="BOP_Annual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BOP_Annual!$A$5:$C$14</definedName>
    <definedName name="_xlnm._FilterDatabase" localSheetId="0" hidden="1">BOP_Quarterly!$A$5:$C$14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9" i="2" l="1"/>
  <c r="AA34" i="2" s="1"/>
  <c r="AA33" i="2" s="1"/>
  <c r="AA26" i="2"/>
  <c r="AA25" i="2" s="1"/>
  <c r="AA24" i="2" s="1"/>
  <c r="AA22" i="2" s="1"/>
  <c r="AA18" i="2"/>
  <c r="AA17" i="2"/>
  <c r="AA13" i="2" l="1"/>
  <c r="AA32" i="2" s="1"/>
  <c r="CS34" i="1" l="1"/>
  <c r="CS33" i="1" s="1"/>
  <c r="CR34" i="1"/>
  <c r="CR33" i="1" s="1"/>
  <c r="CQ34" i="1"/>
  <c r="CQ33" i="1" s="1"/>
  <c r="CS26" i="1"/>
  <c r="CS25" i="1" s="1"/>
  <c r="CS24" i="1" s="1"/>
  <c r="CS22" i="1" s="1"/>
  <c r="CR26" i="1"/>
  <c r="CQ26" i="1"/>
  <c r="CR25" i="1"/>
  <c r="CR24" i="1" s="1"/>
  <c r="CR22" i="1" s="1"/>
  <c r="CQ25" i="1"/>
  <c r="CQ24" i="1" s="1"/>
  <c r="CQ22" i="1" s="1"/>
  <c r="CS18" i="1"/>
  <c r="CR18" i="1"/>
  <c r="CQ18" i="1"/>
  <c r="CS17" i="1"/>
  <c r="CR17" i="1"/>
  <c r="CQ17" i="1"/>
  <c r="CQ13" i="1" l="1"/>
  <c r="CQ32" i="1" s="1"/>
  <c r="CR13" i="1"/>
  <c r="CR32" i="1" s="1"/>
  <c r="CS13" i="1"/>
  <c r="CS32" i="1" s="1"/>
  <c r="CP34" i="1"/>
  <c r="CP33" i="1" s="1"/>
  <c r="CP26" i="1"/>
  <c r="CP25" i="1" s="1"/>
  <c r="CP24" i="1" s="1"/>
  <c r="CP22" i="1" s="1"/>
  <c r="CP18" i="1"/>
  <c r="CP17" i="1"/>
  <c r="CP13" i="1" l="1"/>
  <c r="CP32" i="1" s="1"/>
  <c r="CO34" i="1"/>
  <c r="CO33" i="1" s="1"/>
  <c r="CO26" i="1"/>
  <c r="CO25" i="1" s="1"/>
  <c r="CO24" i="1" s="1"/>
  <c r="CO22" i="1" s="1"/>
  <c r="CO18" i="1"/>
  <c r="CO17" i="1"/>
  <c r="CO13" i="1" l="1"/>
  <c r="CO32" i="1"/>
  <c r="CN34" i="1"/>
  <c r="CN33" i="1" s="1"/>
  <c r="CM34" i="1"/>
  <c r="CM33" i="1" s="1"/>
  <c r="CL34" i="1"/>
  <c r="CL33" i="1" s="1"/>
  <c r="CN26" i="1"/>
  <c r="CN25" i="1" s="1"/>
  <c r="CN24" i="1" s="1"/>
  <c r="CN22" i="1" s="1"/>
  <c r="CM26" i="1"/>
  <c r="CM25" i="1" s="1"/>
  <c r="CM24" i="1" s="1"/>
  <c r="CM22" i="1" s="1"/>
  <c r="CL26" i="1"/>
  <c r="CL25" i="1" s="1"/>
  <c r="CL24" i="1" s="1"/>
  <c r="CL22" i="1" s="1"/>
  <c r="CN18" i="1"/>
  <c r="CM18" i="1"/>
  <c r="CL18" i="1"/>
  <c r="CN17" i="1"/>
  <c r="CM17" i="1"/>
  <c r="CL17" i="1"/>
  <c r="Z39" i="2"/>
  <c r="Z34" i="2" s="1"/>
  <c r="Z33" i="2" s="1"/>
  <c r="Z26" i="2"/>
  <c r="Z25" i="2" s="1"/>
  <c r="Z24" i="2" s="1"/>
  <c r="Z22" i="2" s="1"/>
  <c r="Z18" i="2"/>
  <c r="Z17" i="2"/>
  <c r="CM13" i="1" l="1"/>
  <c r="CM32" i="1" s="1"/>
  <c r="CN13" i="1"/>
  <c r="CN32" i="1" s="1"/>
  <c r="CL13" i="1"/>
  <c r="CL32" i="1" s="1"/>
  <c r="Z13" i="2"/>
  <c r="Z32" i="2" s="1"/>
  <c r="Y39" i="2"/>
  <c r="Y34" i="2" s="1"/>
  <c r="Y33" i="2" s="1"/>
  <c r="Y26" i="2"/>
  <c r="Y25" i="2" s="1"/>
  <c r="Y18" i="2"/>
  <c r="Y17" i="2"/>
  <c r="CH34" i="1"/>
  <c r="CH33" i="1" s="1"/>
  <c r="CI34" i="1"/>
  <c r="CI33" i="1" s="1"/>
  <c r="CJ34" i="1"/>
  <c r="CJ33" i="1" s="1"/>
  <c r="CK34" i="1"/>
  <c r="CK33" i="1" s="1"/>
  <c r="CG26" i="1"/>
  <c r="CH26" i="1"/>
  <c r="CH25" i="1" s="1"/>
  <c r="CH24" i="1" s="1"/>
  <c r="CH22" i="1" s="1"/>
  <c r="CI26" i="1"/>
  <c r="CI25" i="1" s="1"/>
  <c r="CI24" i="1" s="1"/>
  <c r="CI22" i="1" s="1"/>
  <c r="CJ26" i="1"/>
  <c r="CJ25" i="1" s="1"/>
  <c r="CJ24" i="1" s="1"/>
  <c r="CJ22" i="1" s="1"/>
  <c r="CH18" i="1"/>
  <c r="CI18" i="1"/>
  <c r="CJ18" i="1"/>
  <c r="CK18" i="1"/>
  <c r="CH17" i="1"/>
  <c r="CI17" i="1"/>
  <c r="CJ17" i="1"/>
  <c r="CK17" i="1"/>
  <c r="CG17" i="1"/>
  <c r="CK13" i="1" l="1"/>
  <c r="CJ13" i="1"/>
  <c r="CJ32" i="1" s="1"/>
  <c r="CI13" i="1"/>
  <c r="CI32" i="1" s="1"/>
  <c r="Y13" i="2"/>
  <c r="CH13" i="1"/>
  <c r="CH32" i="1" s="1"/>
  <c r="Y24" i="2"/>
  <c r="Y22" i="2" s="1"/>
  <c r="Y32" i="2" l="1"/>
  <c r="CK26" i="1"/>
  <c r="CK25" i="1" s="1"/>
  <c r="CK24" i="1" s="1"/>
  <c r="CK22" i="1" s="1"/>
  <c r="CK32" i="1" s="1"/>
  <c r="CG34" i="1"/>
  <c r="CG33" i="1" s="1"/>
  <c r="CG25" i="1"/>
  <c r="CG24" i="1" s="1"/>
  <c r="CG22" i="1" s="1"/>
  <c r="CG18" i="1"/>
  <c r="CG13" i="1" s="1"/>
  <c r="CG32" i="1" l="1"/>
  <c r="C8" i="2" l="1"/>
  <c r="C7" i="2"/>
  <c r="C8" i="1" l="1"/>
  <c r="C7" i="1"/>
</calcChain>
</file>

<file path=xl/sharedStrings.xml><?xml version="1.0" encoding="utf-8"?>
<sst xmlns="http://schemas.openxmlformats.org/spreadsheetml/2006/main" count="327" uniqueCount="182">
  <si>
    <t>DATA_DOMAIN</t>
  </si>
  <si>
    <t>REF_AREA</t>
  </si>
  <si>
    <t>COUNTERPART_AREA</t>
  </si>
  <si>
    <t>FREQ</t>
  </si>
  <si>
    <t>Country code</t>
  </si>
  <si>
    <t>M</t>
  </si>
  <si>
    <t>COMMENT</t>
  </si>
  <si>
    <t>Country</t>
  </si>
  <si>
    <t xml:space="preserve">Counterpart area </t>
  </si>
  <si>
    <t>Dataset</t>
  </si>
  <si>
    <t>A</t>
  </si>
  <si>
    <t>Q</t>
  </si>
  <si>
    <t>IMF:ECOFIN_DSD(1.0)</t>
  </si>
  <si>
    <t>ECOFIN Data Structure Definition</t>
  </si>
  <si>
    <t>Datastructure</t>
  </si>
  <si>
    <t>Datastructure Name</t>
  </si>
  <si>
    <t>DATASTRUCTURE</t>
  </si>
  <si>
    <t>DATASTRUCTURE_NAME</t>
  </si>
  <si>
    <t>Descriptor</t>
  </si>
  <si>
    <t>GY</t>
  </si>
  <si>
    <t>UNIT_MULT</t>
  </si>
  <si>
    <t>CURRENT ACCOUNT BALANCE</t>
  </si>
  <si>
    <t>Merchandise Trade</t>
  </si>
  <si>
    <t>Exports  f.o.b.</t>
  </si>
  <si>
    <t>Imports c.i.f</t>
  </si>
  <si>
    <t>Trade Balance</t>
  </si>
  <si>
    <t>Net Services and unrequited Transfers</t>
  </si>
  <si>
    <t>Non Factor Services (net)</t>
  </si>
  <si>
    <t>Factor Services (net)</t>
  </si>
  <si>
    <t>Transfers</t>
  </si>
  <si>
    <t>CAPITAL ACCOUNT BALANCE</t>
  </si>
  <si>
    <t>1. Capital Transfer (net)</t>
  </si>
  <si>
    <t>2. Medium and Long Term Capital (net)</t>
  </si>
  <si>
    <t>1.  Public Sector</t>
  </si>
  <si>
    <t>A.  Central Gov't and Non-Financial Public Secto</t>
  </si>
  <si>
    <t>Disbursements</t>
  </si>
  <si>
    <t>Amortization</t>
  </si>
  <si>
    <t>B.  Other (net)</t>
  </si>
  <si>
    <t>2.  Private Sector (net)</t>
  </si>
  <si>
    <t>3.  Short Term Capital (net)</t>
  </si>
  <si>
    <t>ERRORS AND OMISSIONS</t>
  </si>
  <si>
    <t>OVERALL BALANCE</t>
  </si>
  <si>
    <t>FINANCING</t>
  </si>
  <si>
    <t>Change in Net Foreign Assets of Bank of Guyana</t>
  </si>
  <si>
    <t xml:space="preserve">(-increase) </t>
  </si>
  <si>
    <t>Change in Non-Financial Public Sector arrears</t>
  </si>
  <si>
    <t>Change in Private Sector Commercial arrears</t>
  </si>
  <si>
    <t>Exceptional Financing</t>
  </si>
  <si>
    <t>Debt Relief</t>
  </si>
  <si>
    <t>Debt Stock Restructuring</t>
  </si>
  <si>
    <t>Balance of Payments Support</t>
  </si>
  <si>
    <t>Debt Forgiveness</t>
  </si>
  <si>
    <t>GUY_BOP_BCA_USD</t>
  </si>
  <si>
    <t>GUY_BOP_BXGM_USD</t>
  </si>
  <si>
    <t>GUY_BOP_BMGM_CIF_USD</t>
  </si>
  <si>
    <t>GUY_BOP_BNSBUT_USD</t>
  </si>
  <si>
    <t>GUY_BOP_BNSBUT_NFS_USD</t>
  </si>
  <si>
    <t>GUY_BOP_BNSBUT_FS_USD</t>
  </si>
  <si>
    <t>GUY_BOP_BNSBUT_TUSD</t>
  </si>
  <si>
    <t>GUY_BOP_BK_USD</t>
  </si>
  <si>
    <t>GUY_BOP_BKT_USD</t>
  </si>
  <si>
    <t>GUY_BOP_BKML_USD</t>
  </si>
  <si>
    <t>GUY_BOP_BKTGPB_USD</t>
  </si>
  <si>
    <t>GUY_BOP_BKTGGC_BKTGO_USD</t>
  </si>
  <si>
    <t>GUY_BOP_BKTGGC_BKTGO_DSB_USD</t>
  </si>
  <si>
    <t>GUY_BOP_BKTGGC_BKTGO_AMR_USD</t>
  </si>
  <si>
    <t>GUY_BOP_BKTO_USD</t>
  </si>
  <si>
    <t>GUY_BOP_BKTGPR_USD</t>
  </si>
  <si>
    <t>GUY_BOP_BKST_USD</t>
  </si>
  <si>
    <t>GUY_BOP_USD</t>
  </si>
  <si>
    <t>GUY_BOP_BOBA_USD</t>
  </si>
  <si>
    <t>GUY_BOP_B_USD</t>
  </si>
  <si>
    <t>GUY_BOP_BFOLOBI_USD</t>
  </si>
  <si>
    <t>GUY_BOP_BFOLOB_CNFPSA_USD</t>
  </si>
  <si>
    <t>GUY_BOP_BFOLOB_CPRSCA_USD</t>
  </si>
  <si>
    <t>GUY_BOP_BE_USD</t>
  </si>
  <si>
    <t>GUY_BOP_BE_DR_USD</t>
  </si>
  <si>
    <t>GUY_BOP_BE_DSR_USD</t>
  </si>
  <si>
    <t>GUY_BOP_BE_BOPSUP_USD</t>
  </si>
  <si>
    <t>GUY_BOP_BE_DF_USD</t>
  </si>
  <si>
    <t>US Currency</t>
  </si>
  <si>
    <t>W1</t>
  </si>
  <si>
    <t>GUY_BOP_BTB_USD</t>
  </si>
  <si>
    <t>Indicator</t>
  </si>
  <si>
    <t>Units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</si>
  <si>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</si>
  <si>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</si>
  <si>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</si>
  <si>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</si>
  <si>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</si>
  <si>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</si>
  <si>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</si>
  <si>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</si>
  <si>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</si>
  <si>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</si>
  <si>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</si>
  <si>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</si>
  <si>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</si>
  <si>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</si>
  <si>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</si>
  <si>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</si>
  <si>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</si>
  <si>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</si>
  <si>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</si>
  <si>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</si>
  <si>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</si>
  <si>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</si>
  <si>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</si>
  <si>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</si>
  <si>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</si>
  <si>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</si>
  <si>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</si>
  <si>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</si>
  <si>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</si>
  <si>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</si>
  <si>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</si>
  <si>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</si>
  <si>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</si>
  <si>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</si>
  <si>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</si>
  <si>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</si>
  <si>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</si>
  <si>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</si>
  <si>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</si>
  <si>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</si>
  <si>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</si>
  <si>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</si>
  <si>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</si>
  <si>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</si>
  <si>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</si>
  <si>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</si>
  <si>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</si>
  <si>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</si>
  <si>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</si>
  <si>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</si>
  <si>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</si>
  <si>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</si>
  <si>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</si>
  <si>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</si>
  <si>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</si>
  <si>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</si>
  <si>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</si>
  <si>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</si>
  <si>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</si>
  <si>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</si>
  <si>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</si>
  <si>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</si>
  <si>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</si>
  <si>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</si>
  <si>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</si>
  <si>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</si>
  <si>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</si>
  <si>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</si>
  <si>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</si>
  <si>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</si>
  <si>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</si>
  <si>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</si>
  <si>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</si>
  <si>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</si>
  <si>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</si>
  <si>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</si>
  <si>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</si>
  <si>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</si>
  <si>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https://www.bankofguyana.org.gy/bog/images/research/Reports/ANNREP2018.pdf</t>
  </si>
  <si>
    <t>Published</t>
  </si>
  <si>
    <t>2019-Q3</t>
  </si>
  <si>
    <t>2019-Q4</t>
  </si>
  <si>
    <t>2020-Q1</t>
  </si>
  <si>
    <t>2020-Q2</t>
  </si>
  <si>
    <t>2020-Q3</t>
  </si>
  <si>
    <t>Net Services and Unrequited Transfers</t>
  </si>
  <si>
    <t>2020-Q4</t>
  </si>
  <si>
    <t>2021-Q1</t>
  </si>
  <si>
    <t>2021-Q2</t>
  </si>
  <si>
    <t>2021-Q3</t>
  </si>
  <si>
    <t>2021-Q4</t>
  </si>
  <si>
    <t>BOP5</t>
  </si>
  <si>
    <t>2022-Q1</t>
  </si>
  <si>
    <t>2022-Q2</t>
  </si>
  <si>
    <t>2022-Q3</t>
  </si>
  <si>
    <t>2022-Q4</t>
  </si>
  <si>
    <t>2023-Q1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</si>
</sst>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0.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Times New Roman"/>
      <family val="1"/>
    </font>
    <font>
      <i/>
      <sz val="9"/>
      <color rgb="FF0070C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5" fillId="3" borderId="0"/>
    <xf numFmtId="0" fontId="5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  <xf numFmtId="0" fontId="12" fillId="0" borderId="0" applyNumberFormat="0" applyBorder="0" applyAlignment="0"/>
    <xf numFmtId="0" fontId="20" fillId="0" borderId="0"/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6" fillId="2" borderId="0" xfId="0" applyFont="1" applyFill="1"/>
    <xf numFmtId="0" fontId="6" fillId="0" borderId="0" xfId="0" applyFo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7" fillId="4" borderId="3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0" fillId="5" borderId="0" xfId="0" applyFont="1" applyFill="1" applyBorder="1"/>
    <xf numFmtId="0" fontId="4" fillId="5" borderId="0" xfId="0" applyFont="1" applyFill="1" applyBorder="1"/>
    <xf numFmtId="0" fontId="7" fillId="4" borderId="5" xfId="0" applyFont="1" applyFill="1" applyBorder="1" applyAlignment="1"/>
    <xf numFmtId="0" fontId="7" fillId="6" borderId="0" xfId="0" applyFont="1" applyFill="1" applyBorder="1"/>
    <xf numFmtId="0" fontId="8" fillId="0" borderId="0" xfId="0" applyFont="1"/>
    <xf numFmtId="0" fontId="11" fillId="0" borderId="0" xfId="0" applyFont="1" applyAlignment="1" applyProtection="1"/>
    <xf numFmtId="0" fontId="15" fillId="0" borderId="0" xfId="0" applyFont="1" applyFill="1" applyBorder="1"/>
    <xf numFmtId="0" fontId="11" fillId="0" borderId="0" xfId="0" applyFont="1" applyProtection="1">
      <protection locked="0"/>
    </xf>
    <xf numFmtId="0" fontId="15" fillId="0" borderId="0" xfId="0" applyFont="1"/>
    <xf numFmtId="0" fontId="16" fillId="6" borderId="0" xfId="0" applyFont="1" applyFill="1" applyBorder="1"/>
    <xf numFmtId="0" fontId="17" fillId="0" borderId="0" xfId="0" applyFont="1" applyFill="1" applyAlignment="1" applyProtection="1">
      <protection locked="0"/>
    </xf>
    <xf numFmtId="0" fontId="18" fillId="0" borderId="0" xfId="0" applyFont="1" applyFill="1" applyBorder="1" applyAlignment="1">
      <alignment horizontal="left" wrapText="1" indent="1"/>
    </xf>
    <xf numFmtId="0" fontId="18" fillId="0" borderId="0" xfId="0" applyFont="1" applyFill="1" applyBorder="1" applyAlignment="1">
      <alignment horizontal="left" wrapText="1" indent="2"/>
    </xf>
    <xf numFmtId="0" fontId="16" fillId="0" borderId="0" xfId="0" applyFont="1" applyFill="1" applyBorder="1" applyAlignment="1">
      <alignment horizontal="left" wrapText="1"/>
    </xf>
    <xf numFmtId="0" fontId="11" fillId="0" borderId="0" xfId="0" applyFont="1" applyFill="1" applyAlignment="1" applyProtection="1">
      <alignment horizontal="left" indent="1"/>
      <protection locked="0"/>
    </xf>
    <xf numFmtId="0" fontId="11" fillId="0" borderId="0" xfId="0" applyFont="1" applyFill="1" applyAlignment="1" applyProtection="1">
      <alignment horizontal="left" indent="3"/>
      <protection locked="0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1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 indent="2"/>
    </xf>
    <xf numFmtId="0" fontId="7" fillId="4" borderId="7" xfId="0" applyFont="1" applyFill="1" applyBorder="1" applyAlignment="1">
      <alignment horizontal="left" vertical="top"/>
    </xf>
    <xf numFmtId="0" fontId="0" fillId="5" borderId="6" xfId="0" applyFont="1" applyFill="1" applyBorder="1"/>
    <xf numFmtId="0" fontId="0" fillId="5" borderId="8" xfId="0" applyFont="1" applyFill="1" applyBorder="1"/>
    <xf numFmtId="0" fontId="4" fillId="5" borderId="8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wrapText="1" indent="1"/>
    </xf>
    <xf numFmtId="0" fontId="19" fillId="0" borderId="0" xfId="0" applyFont="1" applyAlignment="1">
      <alignment horizontal="left" indent="1"/>
    </xf>
    <xf numFmtId="166" fontId="13" fillId="0" borderId="0" xfId="11" applyNumberFormat="1" applyFont="1" applyBorder="1" applyAlignment="1" applyProtection="1">
      <alignment horizontal="left"/>
      <protection locked="0"/>
    </xf>
    <xf numFmtId="0" fontId="10" fillId="5" borderId="2" xfId="10" applyFill="1" applyBorder="1"/>
    <xf numFmtId="0" fontId="0" fillId="5" borderId="9" xfId="0" applyFont="1" applyFill="1" applyBorder="1"/>
    <xf numFmtId="4" fontId="23" fillId="0" borderId="0" xfId="13" applyNumberFormat="1" applyFont="1" applyFill="1" applyAlignment="1" applyProtection="1">
      <protection locked="0"/>
    </xf>
    <xf numFmtId="4" fontId="0" fillId="0" borderId="0" xfId="13" applyNumberFormat="1" applyFont="1" applyFill="1" applyBorder="1"/>
    <xf numFmtId="4" fontId="11" fillId="0" borderId="0" xfId="13" applyNumberFormat="1" applyFont="1" applyFill="1" applyAlignment="1" applyProtection="1">
      <protection locked="0"/>
    </xf>
    <xf numFmtId="4" fontId="8" fillId="0" borderId="0" xfId="13" applyNumberFormat="1" applyFont="1" applyFill="1" applyBorder="1" applyAlignment="1">
      <alignment horizontal="right"/>
    </xf>
    <xf numFmtId="4" fontId="0" fillId="0" borderId="0" xfId="13" applyNumberFormat="1" applyFont="1" applyBorder="1"/>
    <xf numFmtId="4" fontId="21" fillId="0" borderId="0" xfId="13" applyNumberFormat="1" applyFont="1" applyFill="1" applyAlignment="1" applyProtection="1">
      <protection locked="0"/>
    </xf>
    <xf numFmtId="4" fontId="0" fillId="0" borderId="0" xfId="13" applyNumberFormat="1" applyFont="1"/>
    <xf numFmtId="4" fontId="22" fillId="0" borderId="0" xfId="13" applyNumberFormat="1" applyFont="1" applyFill="1" applyAlignment="1" applyProtection="1">
      <protection locked="0"/>
    </xf>
    <xf numFmtId="4" fontId="24" fillId="0" borderId="0" xfId="13" applyNumberFormat="1" applyFont="1" applyFill="1" applyAlignment="1" applyProtection="1">
      <protection locked="0"/>
    </xf>
    <xf numFmtId="4" fontId="14" fillId="0" borderId="0" xfId="13" applyNumberFormat="1" applyFont="1" applyFill="1" applyAlignment="1" applyProtection="1">
      <protection locked="0"/>
    </xf>
    <xf numFmtId="0" fontId="15" fillId="0" borderId="0" xfId="0" applyFont="1" applyFill="1" applyAlignment="1">
      <alignment horizontal="left" indent="1"/>
    </xf>
    <xf numFmtId="4" fontId="0" fillId="0" borderId="0" xfId="13" applyNumberFormat="1" applyFont="1" applyFill="1"/>
    <xf numFmtId="0" fontId="0" fillId="0" borderId="0" xfId="0" applyFont="1" applyFill="1"/>
  </cellXfs>
  <cellStyles count="14">
    <cellStyle name="Comma [0]" xfId="13" builtinId="6"/>
    <cellStyle name="Hyperlink" xfId="10" builtinId="8"/>
    <cellStyle name="Millares 10" xfId="2"/>
    <cellStyle name="Millares 8" xfId="5"/>
    <cellStyle name="Millares 9" xfId="3"/>
    <cellStyle name="Normal" xfId="0" builtinId="0"/>
    <cellStyle name="Normal 2 2" xfId="12"/>
    <cellStyle name="Normal 2 2 12" xfId="7"/>
    <cellStyle name="Normal 206" xfId="6"/>
    <cellStyle name="Normal 3" xfId="1"/>
    <cellStyle name="Normal 4" xfId="4"/>
    <cellStyle name="Normal 5" xfId="11"/>
    <cellStyle name="Normal 7" xfId="9"/>
    <cellStyle name="Normal 8 2" xfId="8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guyana.org.gy/bog/images/research/Reports/ANNREP20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ofguyana.org.gy/bog/images/research/Reports/ANNRE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T48"/>
  <sheetViews>
    <sheetView tabSelected="1" workbookViewId="0">
      <pane xSplit="2" ySplit="12" topLeftCell="CK13" activePane="bottomRight" state="frozen"/>
      <selection pane="topRight" activeCell="C1" sqref="C1"/>
      <selection pane="bottomLeft" activeCell="A13" sqref="A13"/>
      <selection pane="bottomRight" activeCell="CN9" sqref="CN9"/>
    </sheetView>
  </sheetViews>
  <sheetFormatPr defaultColWidth="9.140625" defaultRowHeight="15" x14ac:dyDescent="0.25"/>
  <cols>
    <col min="1" max="1" width="22.5703125" style="8" bestFit="1" customWidth="1"/>
    <col min="2" max="2" width="43.140625" style="8" customWidth="1"/>
    <col min="3" max="3" width="27.140625" style="7" bestFit="1" customWidth="1"/>
    <col min="4" max="4" width="11" style="7" customWidth="1"/>
    <col min="5" max="28" width="12.5703125" style="7" bestFit="1" customWidth="1"/>
    <col min="29" max="29" width="12" style="7" customWidth="1"/>
    <col min="30" max="30" width="12.42578125" style="7" customWidth="1"/>
    <col min="31" max="31" width="12.5703125" style="7" customWidth="1"/>
    <col min="32" max="32" width="13.42578125" style="7" customWidth="1"/>
    <col min="33" max="33" width="12.28515625" style="7" customWidth="1"/>
    <col min="34" max="34" width="13.28515625" style="7" customWidth="1"/>
    <col min="35" max="35" width="12.85546875" style="7" customWidth="1"/>
    <col min="36" max="36" width="13.5703125" style="7" customWidth="1"/>
    <col min="37" max="37" width="13.140625" style="7" customWidth="1"/>
    <col min="38" max="38" width="13.42578125" style="7" customWidth="1"/>
    <col min="39" max="39" width="14" style="7" customWidth="1"/>
    <col min="40" max="81" width="13.85546875" style="7" customWidth="1"/>
    <col min="82" max="82" width="12.5703125" style="7" customWidth="1"/>
    <col min="83" max="83" width="13.140625" style="7" customWidth="1"/>
    <col min="84" max="97" width="13.85546875" style="7" customWidth="1"/>
    <col min="98" max="16086" width="9.140625" style="7"/>
    <col min="16087" max="16088" width="9.140625" style="2"/>
    <col min="16089" max="16384" width="9.140625" style="7"/>
  </cols>
  <sheetData>
    <row r="1" spans="1:97 16087:16088" s="5" customFormat="1" ht="10.5" customHeight="1" thickBot="1" x14ac:dyDescent="0.3">
      <c r="A1" s="3"/>
      <c r="B1" s="3"/>
      <c r="C1" s="4"/>
      <c r="D1" s="16"/>
      <c r="WTS1" s="1"/>
      <c r="WTT1" s="1"/>
    </row>
    <row r="2" spans="1:97 16087:16088" s="5" customFormat="1" x14ac:dyDescent="0.25">
      <c r="A2" s="17" t="s">
        <v>16</v>
      </c>
      <c r="B2" s="20" t="s">
        <v>12</v>
      </c>
      <c r="C2" s="44" t="s">
        <v>14</v>
      </c>
      <c r="WTS2" s="1"/>
      <c r="WTT2" s="1"/>
    </row>
    <row r="3" spans="1:97 16087:16088" s="5" customFormat="1" x14ac:dyDescent="0.25">
      <c r="A3" s="18" t="s">
        <v>17</v>
      </c>
      <c r="B3" s="21" t="s">
        <v>13</v>
      </c>
      <c r="C3" s="45" t="s">
        <v>15</v>
      </c>
      <c r="WTS3" s="1"/>
      <c r="WTT3" s="1"/>
    </row>
    <row r="4" spans="1:97 16087:16088" s="5" customFormat="1" x14ac:dyDescent="0.25">
      <c r="A4" s="19" t="s">
        <v>0</v>
      </c>
      <c r="B4" s="22" t="s">
        <v>176</v>
      </c>
      <c r="C4" s="45" t="s">
        <v>9</v>
      </c>
      <c r="WTS4" s="1" t="s">
        <v>5</v>
      </c>
      <c r="WTT4" s="1">
        <v>0</v>
      </c>
    </row>
    <row r="5" spans="1:97 16087:16088" s="5" customFormat="1" x14ac:dyDescent="0.25">
      <c r="A5" s="18" t="s">
        <v>1</v>
      </c>
      <c r="B5" s="23" t="s">
        <v>19</v>
      </c>
      <c r="C5" s="45" t="s">
        <v>7</v>
      </c>
      <c r="WTS5" s="1" t="s">
        <v>11</v>
      </c>
      <c r="WTT5" s="1">
        <v>3</v>
      </c>
    </row>
    <row r="6" spans="1:97 16087:16088" s="5" customFormat="1" x14ac:dyDescent="0.25">
      <c r="A6" s="47" t="s">
        <v>2</v>
      </c>
      <c r="B6" s="23" t="s">
        <v>81</v>
      </c>
      <c r="C6" s="46" t="s">
        <v>8</v>
      </c>
      <c r="WTS6" s="1" t="s">
        <v>10</v>
      </c>
      <c r="WTT6" s="1">
        <v>6</v>
      </c>
    </row>
    <row r="7" spans="1:97 16087:16088" s="5" customFormat="1" x14ac:dyDescent="0.25">
      <c r="A7" s="19" t="s">
        <v>20</v>
      </c>
      <c r="B7" s="21">
        <v>6</v>
      </c>
      <c r="C7" s="46" t="str">
        <f>"Scale = "&amp;IF(B7=0,"Unit",(IF(B7=3,"Thousand",(IF(B7=6,"Million",(IF(B7=9,"Billion")))))))</f>
        <v>Scale = Million</v>
      </c>
      <c r="WTS7" s="1"/>
      <c r="WTT7" s="1"/>
    </row>
    <row r="8" spans="1:97 16087:16088" s="5" customFormat="1" x14ac:dyDescent="0.25">
      <c r="A8" s="18" t="s">
        <v>3</v>
      </c>
      <c r="B8" s="23" t="s">
        <v>11</v>
      </c>
      <c r="C8" s="45" t="str">
        <f>"Frequency = "&amp;IF(B8="A","Annual",IF(B8="Q", "Quarterly", "Monthly"))</f>
        <v>Frequency = Quarterly</v>
      </c>
      <c r="WTS8" s="1"/>
      <c r="WTT8" s="1"/>
    </row>
    <row r="9" spans="1:97 16087:16088" s="5" customFormat="1" ht="15.75" thickBot="1" x14ac:dyDescent="0.3">
      <c r="A9" s="43" t="s">
        <v>6</v>
      </c>
      <c r="B9" s="51" t="s">
        <v>163</v>
      </c>
      <c r="C9" s="52" t="s">
        <v>164</v>
      </c>
      <c r="WTS9" s="1"/>
      <c r="WTT9" s="1"/>
    </row>
    <row r="10" spans="1:97 16087:16088" s="5" customFormat="1" ht="15.75" thickBot="1" x14ac:dyDescent="0.3">
      <c r="A10" s="6"/>
      <c r="CK10" s="65"/>
      <c r="CL10" s="65"/>
      <c r="CM10" s="65"/>
      <c r="CN10" s="65"/>
      <c r="CO10" s="65"/>
      <c r="CP10" s="65"/>
      <c r="CQ10" s="65"/>
      <c r="CR10" s="65"/>
      <c r="CS10" s="65"/>
      <c r="WTS10" s="1"/>
      <c r="WTT10" s="1"/>
    </row>
    <row r="11" spans="1:97 16087:16088" s="24" customFormat="1" ht="15.75" thickBot="1" x14ac:dyDescent="0.3">
      <c r="A11" s="24" t="s">
        <v>4</v>
      </c>
      <c r="B11" s="24" t="s">
        <v>18</v>
      </c>
      <c r="C11" s="24" t="s">
        <v>83</v>
      </c>
      <c r="D11" s="24" t="s">
        <v>84</v>
      </c>
      <c r="E11" s="24" t="s">
        <v>85</v>
      </c>
      <c r="F11" s="24" t="s">
        <v>86</v>
      </c>
      <c r="G11" s="24" t="s">
        <v>87</v>
      </c>
      <c r="H11" s="24" t="s">
        <v>88</v>
      </c>
      <c r="I11" s="24" t="s">
        <v>89</v>
      </c>
      <c r="J11" s="24" t="s">
        <v>90</v>
      </c>
      <c r="K11" s="24" t="s">
        <v>91</v>
      </c>
      <c r="L11" s="24" t="s">
        <v>92</v>
      </c>
      <c r="M11" s="24" t="s">
        <v>93</v>
      </c>
      <c r="N11" s="24" t="s">
        <v>94</v>
      </c>
      <c r="O11" s="24" t="s">
        <v>95</v>
      </c>
      <c r="P11" s="24" t="s">
        <v>96</v>
      </c>
      <c r="Q11" s="24" t="s">
        <v>97</v>
      </c>
      <c r="R11" s="24" t="s">
        <v>98</v>
      </c>
      <c r="S11" s="24" t="s">
        <v>99</v>
      </c>
      <c r="T11" s="24" t="s">
        <v>100</v>
      </c>
      <c r="U11" s="24" t="s">
        <v>101</v>
      </c>
      <c r="V11" s="24" t="s">
        <v>102</v>
      </c>
      <c r="W11" s="24" t="s">
        <v>103</v>
      </c>
      <c r="X11" s="24" t="s">
        <v>104</v>
      </c>
      <c r="Y11" s="24" t="s">
        <v>105</v>
      </c>
      <c r="Z11" s="24" t="s">
        <v>106</v>
      </c>
      <c r="AA11" s="24" t="s">
        <v>107</v>
      </c>
      <c r="AB11" s="24" t="s">
        <v>108</v>
      </c>
      <c r="AC11" s="24" t="s">
        <v>109</v>
      </c>
      <c r="AD11" s="24" t="s">
        <v>110</v>
      </c>
      <c r="AE11" s="24" t="s">
        <v>111</v>
      </c>
      <c r="AF11" s="24" t="s">
        <v>112</v>
      </c>
      <c r="AG11" s="24" t="s">
        <v>113</v>
      </c>
      <c r="AH11" s="24" t="s">
        <v>114</v>
      </c>
      <c r="AI11" s="24" t="s">
        <v>115</v>
      </c>
      <c r="AJ11" s="24" t="s">
        <v>116</v>
      </c>
      <c r="AK11" s="24" t="s">
        <v>117</v>
      </c>
      <c r="AL11" s="24" t="s">
        <v>118</v>
      </c>
      <c r="AM11" s="24" t="s">
        <v>119</v>
      </c>
      <c r="AN11" s="24" t="s">
        <v>120</v>
      </c>
      <c r="AO11" s="24" t="s">
        <v>121</v>
      </c>
      <c r="AP11" s="24" t="s">
        <v>122</v>
      </c>
      <c r="AQ11" s="24" t="s">
        <v>123</v>
      </c>
      <c r="AR11" s="24" t="s">
        <v>124</v>
      </c>
      <c r="AS11" s="24" t="s">
        <v>125</v>
      </c>
      <c r="AT11" s="24" t="s">
        <v>126</v>
      </c>
      <c r="AU11" s="24" t="s">
        <v>127</v>
      </c>
      <c r="AV11" s="24" t="s">
        <v>128</v>
      </c>
      <c r="AW11" s="24" t="s">
        <v>129</v>
      </c>
      <c r="AX11" s="24" t="s">
        <v>130</v>
      </c>
      <c r="AY11" s="24" t="s">
        <v>131</v>
      </c>
      <c r="AZ11" s="24" t="s">
        <v>132</v>
      </c>
      <c r="BA11" s="24" t="s">
        <v>133</v>
      </c>
      <c r="BB11" s="24" t="s">
        <v>134</v>
      </c>
      <c r="BC11" s="24" t="s">
        <v>135</v>
      </c>
      <c r="BD11" s="24" t="s">
        <v>136</v>
      </c>
      <c r="BE11" s="24" t="s">
        <v>137</v>
      </c>
      <c r="BF11" s="24" t="s">
        <v>138</v>
      </c>
      <c r="BG11" s="24" t="s">
        <v>139</v>
      </c>
      <c r="BH11" s="24" t="s">
        <v>140</v>
      </c>
      <c r="BI11" s="24" t="s">
        <v>141</v>
      </c>
      <c r="BJ11" s="24" t="s">
        <v>142</v>
      </c>
      <c r="BK11" s="24" t="s">
        <v>143</v>
      </c>
      <c r="BL11" s="24" t="s">
        <v>144</v>
      </c>
      <c r="BM11" s="24" t="s">
        <v>145</v>
      </c>
      <c r="BN11" s="24" t="s">
        <v>146</v>
      </c>
      <c r="BO11" s="24" t="s">
        <v>147</v>
      </c>
      <c r="BP11" s="24" t="s">
        <v>148</v>
      </c>
      <c r="BQ11" s="24" t="s">
        <v>149</v>
      </c>
      <c r="BR11" s="24" t="s">
        <v>150</v>
      </c>
      <c r="BS11" s="24" t="s">
        <v>151</v>
      </c>
      <c r="BT11" s="24" t="s">
        <v>152</v>
      </c>
      <c r="BU11" s="24" t="s">
        <v>153</v>
      </c>
      <c r="BV11" s="24" t="s">
        <v>154</v>
      </c>
      <c r="BW11" s="24" t="s">
        <v>155</v>
      </c>
      <c r="BX11" s="24" t="s">
        <v>156</v>
      </c>
      <c r="BY11" s="24" t="s">
        <v>157</v>
      </c>
      <c r="BZ11" s="24" t="s">
        <v>158</v>
      </c>
      <c r="CA11" s="24" t="s">
        <v>159</v>
      </c>
      <c r="CB11" s="24" t="s">
        <v>160</v>
      </c>
      <c r="CC11" s="24" t="s">
        <v>161</v>
      </c>
      <c r="CD11" s="24" t="s">
        <v>162</v>
      </c>
      <c r="CE11" s="24" t="s">
        <v>165</v>
      </c>
      <c r="CF11" s="24" t="s">
        <v>166</v>
      </c>
      <c r="CG11" s="24" t="s">
        <v>167</v>
      </c>
      <c r="CH11" s="24" t="s">
        <v>168</v>
      </c>
      <c r="CI11" s="24" t="s">
        <v>169</v>
      </c>
      <c r="CJ11" s="24" t="s">
        <v>171</v>
      </c>
      <c r="CK11" s="24" t="s">
        <v>172</v>
      </c>
      <c r="CL11" s="24" t="s">
        <v>173</v>
      </c>
      <c r="CM11" s="24" t="s">
        <v>174</v>
      </c>
      <c r="CN11" s="24" t="s">
        <v>175</v>
      </c>
      <c r="CO11" s="24" t="s">
        <v>177</v>
      </c>
      <c r="CP11" s="24" t="s">
        <v>178</v>
      </c>
      <c r="CQ11" s="24" t="s">
        <v>179</v>
      </c>
      <c r="CR11" s="24" t="s">
        <v>180</v>
      </c>
      <c r="CS11" s="24" t="s">
        <v>181</v>
      </c>
    </row>
    <row r="12" spans="1:97 16087:16088" s="25" customFormat="1" x14ac:dyDescent="0.25">
      <c r="B12" s="31"/>
      <c r="C12" s="31"/>
    </row>
    <row r="13" spans="1:97 16087:16088" s="12" customFormat="1" x14ac:dyDescent="0.25">
      <c r="A13" s="11"/>
      <c r="B13" s="32" t="s">
        <v>21</v>
      </c>
      <c r="C13" s="28" t="s">
        <v>52</v>
      </c>
      <c r="D13" s="50" t="s">
        <v>80</v>
      </c>
      <c r="E13" s="53">
        <v>-33.499999999999979</v>
      </c>
      <c r="F13" s="53">
        <v>-27.500000000000011</v>
      </c>
      <c r="G13" s="53">
        <v>-24.79999999999999</v>
      </c>
      <c r="H13" s="53">
        <v>-28.300000000000033</v>
      </c>
      <c r="I13" s="53">
        <v>-55.702500000000015</v>
      </c>
      <c r="J13" s="53">
        <v>-26.997500000000002</v>
      </c>
      <c r="K13" s="53">
        <v>-15.425999999999981</v>
      </c>
      <c r="L13" s="53">
        <v>-30.673999999999992</v>
      </c>
      <c r="M13" s="53">
        <v>-16.773099999999992</v>
      </c>
      <c r="N13" s="53">
        <v>-31.68889999999999</v>
      </c>
      <c r="O13" s="53">
        <v>-16.56368503564785</v>
      </c>
      <c r="P13" s="53">
        <v>-41.090404964352103</v>
      </c>
      <c r="Q13" s="53">
        <v>-34.363045290322589</v>
      </c>
      <c r="R13" s="53">
        <v>-31.314798709677394</v>
      </c>
      <c r="S13" s="53">
        <v>-16.865453669851249</v>
      </c>
      <c r="T13" s="53">
        <v>2.6262643065518176E-2</v>
      </c>
      <c r="U13" s="53">
        <v>-35.704621016505257</v>
      </c>
      <c r="V13" s="53">
        <v>-3.2862143177500691</v>
      </c>
      <c r="W13" s="53">
        <v>-33.697962429803205</v>
      </c>
      <c r="X13" s="53">
        <v>2.8393465535986131</v>
      </c>
      <c r="Y13" s="53">
        <v>-54.451876198855601</v>
      </c>
      <c r="Z13" s="53">
        <v>-32.560941722401083</v>
      </c>
      <c r="AA13" s="53">
        <v>-50.186491928601143</v>
      </c>
      <c r="AB13" s="53">
        <v>-20.388504454770867</v>
      </c>
      <c r="AC13" s="53">
        <v>-53.359381166181599</v>
      </c>
      <c r="AD13" s="53">
        <v>-42.10110526088306</v>
      </c>
      <c r="AE13" s="53">
        <v>-50.042558278092073</v>
      </c>
      <c r="AF13" s="53">
        <v>-104.81795536603749</v>
      </c>
      <c r="AG13" s="53">
        <v>-29.616523203465491</v>
      </c>
      <c r="AH13" s="53">
        <v>-48.373365549235288</v>
      </c>
      <c r="AI13" s="53">
        <v>-82.936475266489609</v>
      </c>
      <c r="AJ13" s="53">
        <v>-28.221736294977859</v>
      </c>
      <c r="AK13" s="53">
        <v>-111.20094427869984</v>
      </c>
      <c r="AL13" s="53">
        <v>-53.395103816417645</v>
      </c>
      <c r="AM13" s="53">
        <v>-43.653347909357649</v>
      </c>
      <c r="AN13" s="53">
        <v>-113.11735774297796</v>
      </c>
      <c r="AO13" s="53">
        <v>-63.806437409401816</v>
      </c>
      <c r="AP13" s="53">
        <v>-39.141316523187129</v>
      </c>
      <c r="AQ13" s="53">
        <v>-53.82242587143682</v>
      </c>
      <c r="AR13" s="53">
        <v>-73.823343629470472</v>
      </c>
      <c r="AS13" s="53">
        <v>-111.80596416023464</v>
      </c>
      <c r="AT13" s="53">
        <v>-38.665215771405414</v>
      </c>
      <c r="AU13" s="53">
        <v>-65.541123470061351</v>
      </c>
      <c r="AV13" s="53">
        <v>-31.421725772483427</v>
      </c>
      <c r="AW13" s="53">
        <v>-111.95119590760837</v>
      </c>
      <c r="AX13" s="53">
        <v>-74.916963506289363</v>
      </c>
      <c r="AY13" s="53">
        <v>-39.045892164304831</v>
      </c>
      <c r="AZ13" s="53">
        <v>-146.33341740551364</v>
      </c>
      <c r="BA13" s="53">
        <v>-126.36511446552342</v>
      </c>
      <c r="BB13" s="53">
        <v>-103.58222593300451</v>
      </c>
      <c r="BC13" s="53">
        <v>45.891448732997873</v>
      </c>
      <c r="BD13" s="53">
        <v>-182.61517841869696</v>
      </c>
      <c r="BE13" s="53">
        <v>-191.4202964999584</v>
      </c>
      <c r="BF13" s="53">
        <v>-89.442015325042206</v>
      </c>
      <c r="BG13" s="53">
        <v>-106.45595648742615</v>
      </c>
      <c r="BH13" s="53">
        <v>-68.711095336781028</v>
      </c>
      <c r="BI13" s="53">
        <v>-116.73148445261927</v>
      </c>
      <c r="BJ13" s="53">
        <v>-97.89640707191586</v>
      </c>
      <c r="BK13" s="53">
        <v>-135.59691440219282</v>
      </c>
      <c r="BL13" s="53">
        <v>-34.960260359619866</v>
      </c>
      <c r="BM13" s="53">
        <v>-86.229556202097939</v>
      </c>
      <c r="BN13" s="53">
        <v>-61.587223175914318</v>
      </c>
      <c r="BO13" s="53">
        <v>1.1381783366147147</v>
      </c>
      <c r="BP13" s="53">
        <v>-30.723661592671021</v>
      </c>
      <c r="BQ13" s="53">
        <v>47.524144118179606</v>
      </c>
      <c r="BR13" s="53">
        <v>28.561588186281853</v>
      </c>
      <c r="BS13" s="53">
        <v>15.418391578116243</v>
      </c>
      <c r="BT13" s="53">
        <v>-63.861544534428901</v>
      </c>
      <c r="BU13" s="53">
        <v>-42.629961680464717</v>
      </c>
      <c r="BV13" s="53">
        <v>-44.349194169284587</v>
      </c>
      <c r="BW13" s="53">
        <v>-14.25722631929699</v>
      </c>
      <c r="BX13" s="53">
        <v>-189.28340975971045</v>
      </c>
      <c r="BY13" s="53">
        <v>-278.96587850012014</v>
      </c>
      <c r="BZ13" s="53">
        <v>-317.31181090342307</v>
      </c>
      <c r="CA13" s="53">
        <v>-435.34671030372846</v>
      </c>
      <c r="CB13" s="53">
        <v>-407.20997625066457</v>
      </c>
      <c r="CC13" s="53">
        <v>-405.9203862466037</v>
      </c>
      <c r="CD13" s="53">
        <v>-471.00212273151209</v>
      </c>
      <c r="CE13" s="53">
        <v>-559.15107827163274</v>
      </c>
      <c r="CF13" s="53">
        <v>-1387.580664588683</v>
      </c>
      <c r="CG13" s="53">
        <f>CG17+CG18</f>
        <v>-405.54340956357419</v>
      </c>
      <c r="CH13" s="53">
        <f t="shared" ref="CH13:CK13" si="0">CH17+CH18</f>
        <v>-66.869170077039087</v>
      </c>
      <c r="CI13" s="53">
        <f t="shared" si="0"/>
        <v>-466.78573750909106</v>
      </c>
      <c r="CJ13" s="53">
        <f t="shared" si="0"/>
        <v>116.22043184228119</v>
      </c>
      <c r="CK13" s="53">
        <f t="shared" si="0"/>
        <v>23.603484812241277</v>
      </c>
      <c r="CL13" s="53">
        <f t="shared" ref="CL13:CO13" si="1">CL17+CL18</f>
        <v>-76.378682983742351</v>
      </c>
      <c r="CM13" s="53">
        <f t="shared" si="1"/>
        <v>351.07905551468974</v>
      </c>
      <c r="CN13" s="53">
        <f t="shared" si="1"/>
        <v>-2293.2876889134932</v>
      </c>
      <c r="CO13" s="53">
        <f t="shared" si="1"/>
        <v>-278.98834090169964</v>
      </c>
      <c r="CP13" s="53">
        <f t="shared" ref="CP13:CS13" si="2">CP17+CP18</f>
        <v>1044.8664961009754</v>
      </c>
      <c r="CQ13" s="53">
        <f t="shared" si="2"/>
        <v>1973.0389491003666</v>
      </c>
      <c r="CR13" s="53">
        <f t="shared" si="2"/>
        <v>1085.9561332465826</v>
      </c>
      <c r="CS13" s="53">
        <f t="shared" si="2"/>
        <v>879.23898946511963</v>
      </c>
      <c r="WTS13" s="13"/>
      <c r="WTT13" s="13"/>
    </row>
    <row r="14" spans="1:97 16087:16088" s="9" customFormat="1" x14ac:dyDescent="0.25">
      <c r="A14" s="14"/>
      <c r="B14" s="48" t="s">
        <v>22</v>
      </c>
      <c r="C14" s="29"/>
      <c r="D14" s="50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4"/>
      <c r="CP14" s="54"/>
      <c r="CQ14" s="57"/>
      <c r="CR14" s="57"/>
      <c r="CS14" s="54"/>
      <c r="WTS14" s="10"/>
      <c r="WTT14" s="10"/>
    </row>
    <row r="15" spans="1:97 16087:16088" s="9" customFormat="1" x14ac:dyDescent="0.25">
      <c r="A15" s="15"/>
      <c r="B15" s="33" t="s">
        <v>23</v>
      </c>
      <c r="C15" s="29" t="s">
        <v>53</v>
      </c>
      <c r="D15" s="50" t="s">
        <v>80</v>
      </c>
      <c r="E15" s="55">
        <v>129.5</v>
      </c>
      <c r="F15" s="55">
        <v>119.79999999999998</v>
      </c>
      <c r="G15" s="55">
        <v>114.19999999999999</v>
      </c>
      <c r="H15" s="55">
        <v>139</v>
      </c>
      <c r="I15" s="55">
        <v>102.25819999999999</v>
      </c>
      <c r="J15" s="55">
        <v>113.04179999999999</v>
      </c>
      <c r="K15" s="55">
        <v>132.46600000000001</v>
      </c>
      <c r="L15" s="55">
        <v>142.53400000000002</v>
      </c>
      <c r="M15" s="55">
        <v>122.27529999999999</v>
      </c>
      <c r="N15" s="55">
        <v>116.9991</v>
      </c>
      <c r="O15" s="56">
        <v>120.19731496435215</v>
      </c>
      <c r="P15" s="56">
        <v>136.01099503564788</v>
      </c>
      <c r="Q15" s="56">
        <v>113.8223</v>
      </c>
      <c r="R15" s="56">
        <v>117.228396</v>
      </c>
      <c r="S15" s="56">
        <v>127.50940000000001</v>
      </c>
      <c r="T15" s="56">
        <v>154.27119243749999</v>
      </c>
      <c r="U15" s="56">
        <v>120.40301794000001</v>
      </c>
      <c r="V15" s="56">
        <v>152.38972000000001</v>
      </c>
      <c r="W15" s="56">
        <v>139.97589999999997</v>
      </c>
      <c r="X15" s="56">
        <v>176.25234870470001</v>
      </c>
      <c r="Y15" s="56">
        <v>110.22161406065</v>
      </c>
      <c r="Z15" s="56">
        <v>141.39559563</v>
      </c>
      <c r="AA15" s="56">
        <v>147.29983214000001</v>
      </c>
      <c r="AB15" s="56">
        <v>151.98829626</v>
      </c>
      <c r="AC15" s="56">
        <v>125.6773671</v>
      </c>
      <c r="AD15" s="56">
        <v>136.00475956</v>
      </c>
      <c r="AE15" s="56">
        <v>147.39203175</v>
      </c>
      <c r="AF15" s="56">
        <v>176.07071391000002</v>
      </c>
      <c r="AG15" s="56">
        <v>135.54116118999997</v>
      </c>
      <c r="AH15" s="56">
        <v>181.07323334000003</v>
      </c>
      <c r="AI15" s="56">
        <v>170.62479279000001</v>
      </c>
      <c r="AJ15" s="56">
        <v>210.72250000000003</v>
      </c>
      <c r="AK15" s="56">
        <v>165.05834090000002</v>
      </c>
      <c r="AL15" s="56">
        <v>222.52337100000003</v>
      </c>
      <c r="AM15" s="56">
        <v>207.55645600000003</v>
      </c>
      <c r="AN15" s="56">
        <v>206.381709</v>
      </c>
      <c r="AO15" s="56">
        <v>160.09203500000001</v>
      </c>
      <c r="AP15" s="56">
        <v>194.58103</v>
      </c>
      <c r="AQ15" s="56">
        <v>197.67952360000001</v>
      </c>
      <c r="AR15" s="56">
        <v>215.83118400000001</v>
      </c>
      <c r="AS15" s="56">
        <v>176.8381</v>
      </c>
      <c r="AT15" s="56">
        <v>220.09575799999999</v>
      </c>
      <c r="AU15" s="56">
        <v>220.23001299999999</v>
      </c>
      <c r="AV15" s="56">
        <v>267.81603000000007</v>
      </c>
      <c r="AW15" s="56">
        <v>218.79557799999998</v>
      </c>
      <c r="AX15" s="56">
        <v>314.42910499999999</v>
      </c>
      <c r="AY15" s="56">
        <v>283.36455552000007</v>
      </c>
      <c r="AZ15" s="56">
        <v>312.48736999999988</v>
      </c>
      <c r="BA15" s="56">
        <v>311.9834166</v>
      </c>
      <c r="BB15" s="56">
        <v>280.81098867000003</v>
      </c>
      <c r="BC15" s="56">
        <v>381.8707133100001</v>
      </c>
      <c r="BD15" s="56">
        <v>440.78871456000002</v>
      </c>
      <c r="BE15" s="56">
        <v>274.02581200000003</v>
      </c>
      <c r="BF15" s="56">
        <v>321.58568239000016</v>
      </c>
      <c r="BG15" s="56">
        <v>396.44365156999993</v>
      </c>
      <c r="BH15" s="56">
        <v>383.05967177999992</v>
      </c>
      <c r="BI15" s="56">
        <v>253.84650200000004</v>
      </c>
      <c r="BJ15" s="56">
        <v>280.85805099999999</v>
      </c>
      <c r="BK15" s="56">
        <v>302.30283334007265</v>
      </c>
      <c r="BL15" s="56">
        <v>330.18111897</v>
      </c>
      <c r="BM15" s="56">
        <v>230.61342100000002</v>
      </c>
      <c r="BN15" s="56">
        <v>296.54574959999997</v>
      </c>
      <c r="BO15" s="56">
        <v>271.21426983000003</v>
      </c>
      <c r="BP15" s="56">
        <v>352.883712</v>
      </c>
      <c r="BQ15" s="56">
        <v>309.2590055</v>
      </c>
      <c r="BR15" s="56">
        <v>364.41075034336558</v>
      </c>
      <c r="BS15" s="56">
        <v>329.24452354624702</v>
      </c>
      <c r="BT15" s="56">
        <v>431.49115592309926</v>
      </c>
      <c r="BU15" s="56">
        <v>316.06009875278448</v>
      </c>
      <c r="BV15" s="56">
        <v>359.70622032174333</v>
      </c>
      <c r="BW15" s="56">
        <v>364.43131666208234</v>
      </c>
      <c r="BX15" s="56">
        <v>397.13225847799021</v>
      </c>
      <c r="BY15" s="56">
        <v>327.61142167488981</v>
      </c>
      <c r="BZ15" s="56">
        <v>384.85073286082326</v>
      </c>
      <c r="CA15" s="56">
        <v>294.86444563207499</v>
      </c>
      <c r="CB15" s="56">
        <v>369.80970002073275</v>
      </c>
      <c r="CC15" s="56">
        <v>340.8942864285018</v>
      </c>
      <c r="CD15" s="56">
        <v>403.16575706021587</v>
      </c>
      <c r="CE15" s="56">
        <v>373.78501505583847</v>
      </c>
      <c r="CF15" s="56">
        <v>449.15645167605112</v>
      </c>
      <c r="CG15" s="56">
        <v>613.36958905257916</v>
      </c>
      <c r="CH15" s="56">
        <v>626.61866515594443</v>
      </c>
      <c r="CI15" s="56">
        <v>527.83150316049182</v>
      </c>
      <c r="CJ15" s="56">
        <v>822.13420236021693</v>
      </c>
      <c r="CK15" s="56">
        <v>996.78607855294979</v>
      </c>
      <c r="CL15" s="56">
        <v>1025.3821069453634</v>
      </c>
      <c r="CM15" s="56">
        <v>1165.950792161882</v>
      </c>
      <c r="CN15" s="56">
        <v>1167.7936556921491</v>
      </c>
      <c r="CO15" s="56">
        <v>1365.805278007816</v>
      </c>
      <c r="CP15" s="56">
        <v>2986.7903962466858</v>
      </c>
      <c r="CQ15" s="56">
        <v>3708.4172637758179</v>
      </c>
      <c r="CR15" s="56">
        <v>3238.4349844032795</v>
      </c>
      <c r="CS15" s="56">
        <v>2993.8005638708059</v>
      </c>
      <c r="WTS15" s="10"/>
      <c r="WTT15" s="10"/>
    </row>
    <row r="16" spans="1:97 16087:16088" s="9" customFormat="1" ht="15.75" customHeight="1" x14ac:dyDescent="0.25">
      <c r="A16" s="15"/>
      <c r="B16" s="33" t="s">
        <v>24</v>
      </c>
      <c r="C16" s="29" t="s">
        <v>54</v>
      </c>
      <c r="D16" s="50" t="s">
        <v>80</v>
      </c>
      <c r="E16" s="55">
        <v>-145.19999999999999</v>
      </c>
      <c r="F16" s="55">
        <v>-140.1</v>
      </c>
      <c r="G16" s="55">
        <v>-151.5</v>
      </c>
      <c r="H16" s="55">
        <v>-148.60000000000002</v>
      </c>
      <c r="I16" s="55">
        <v>-150.16069999999999</v>
      </c>
      <c r="J16" s="55">
        <v>-138.9393</v>
      </c>
      <c r="K16" s="55">
        <v>-148.19200000000001</v>
      </c>
      <c r="L16" s="55">
        <v>-146.80799999999999</v>
      </c>
      <c r="M16" s="55">
        <v>-132.24839999999998</v>
      </c>
      <c r="N16" s="55">
        <v>-145.58799999999997</v>
      </c>
      <c r="O16" s="56">
        <v>-137.34800000000001</v>
      </c>
      <c r="P16" s="56">
        <v>-147.96379999999996</v>
      </c>
      <c r="Q16" s="56">
        <v>-140.17660000000001</v>
      </c>
      <c r="R16" s="56">
        <v>-145.3416</v>
      </c>
      <c r="S16" s="56">
        <v>-137.69059999999999</v>
      </c>
      <c r="T16" s="56">
        <v>-148.45950000000005</v>
      </c>
      <c r="U16" s="56">
        <v>-157.40162738890464</v>
      </c>
      <c r="V16" s="56">
        <v>-145.16942923693426</v>
      </c>
      <c r="W16" s="56">
        <v>-170.11612693168118</v>
      </c>
      <c r="X16" s="56">
        <v>-174.07542592700005</v>
      </c>
      <c r="Y16" s="56">
        <v>-170.26755856450561</v>
      </c>
      <c r="Z16" s="56">
        <v>-211.03446866038485</v>
      </c>
      <c r="AA16" s="56">
        <v>-204.8781255906174</v>
      </c>
      <c r="AB16" s="56">
        <v>-197.5139447818932</v>
      </c>
      <c r="AC16" s="56">
        <v>-194.8688609945921</v>
      </c>
      <c r="AD16" s="56">
        <v>-228.67275546247251</v>
      </c>
      <c r="AE16" s="56">
        <v>-217.99682383865618</v>
      </c>
      <c r="AF16" s="56">
        <v>-243.44199349202515</v>
      </c>
      <c r="AG16" s="56">
        <v>-209.21182405000002</v>
      </c>
      <c r="AH16" s="56">
        <v>-288.06482080000001</v>
      </c>
      <c r="AI16" s="56">
        <v>-272.57582404999994</v>
      </c>
      <c r="AJ16" s="56">
        <v>-293.21318047</v>
      </c>
      <c r="AK16" s="56">
        <v>-299.55672384999997</v>
      </c>
      <c r="AL16" s="56">
        <v>-350.08974715000005</v>
      </c>
      <c r="AM16" s="56">
        <v>-378.418858</v>
      </c>
      <c r="AN16" s="56">
        <v>-295.54714999999999</v>
      </c>
      <c r="AO16" s="56">
        <v>-254.64069999999998</v>
      </c>
      <c r="AP16" s="56">
        <v>-282.8408</v>
      </c>
      <c r="AQ16" s="56">
        <v>-296.61502999999999</v>
      </c>
      <c r="AR16" s="56">
        <v>-345.30182500000001</v>
      </c>
      <c r="AS16" s="56">
        <v>-321.78710000000007</v>
      </c>
      <c r="AT16" s="56">
        <v>-368.9015</v>
      </c>
      <c r="AU16" s="56">
        <v>-357.24079999999998</v>
      </c>
      <c r="AV16" s="56">
        <v>-371.14936759910898</v>
      </c>
      <c r="AW16" s="56">
        <v>-374.14025000000004</v>
      </c>
      <c r="AX16" s="56">
        <v>-487.38481000000002</v>
      </c>
      <c r="AY16" s="56">
        <v>-452.36000600000006</v>
      </c>
      <c r="AZ16" s="56">
        <v>-456.63745</v>
      </c>
      <c r="BA16" s="56">
        <v>-479.93878999999998</v>
      </c>
      <c r="BB16" s="56">
        <v>-477.62574567838834</v>
      </c>
      <c r="BC16" s="56">
        <v>-451.35726666666659</v>
      </c>
      <c r="BD16" s="56">
        <v>-587.81330806172832</v>
      </c>
      <c r="BE16" s="56">
        <v>-455.77454900000004</v>
      </c>
      <c r="BF16" s="56">
        <v>-461.6024303333333</v>
      </c>
      <c r="BG16" s="56">
        <v>-453.07701365000003</v>
      </c>
      <c r="BH16" s="56">
        <v>-504.45118610999998</v>
      </c>
      <c r="BI16" s="56">
        <v>-405.95869399499998</v>
      </c>
      <c r="BJ16" s="56">
        <v>-441.38325654499999</v>
      </c>
      <c r="BK16" s="56">
        <v>-466.40744813086826</v>
      </c>
      <c r="BL16" s="56">
        <v>-477.51887177180339</v>
      </c>
      <c r="BM16" s="56">
        <v>-378.53338065000003</v>
      </c>
      <c r="BN16" s="56">
        <v>-399.26456696400146</v>
      </c>
      <c r="BO16" s="56">
        <v>-357.651908417063</v>
      </c>
      <c r="BP16" s="56">
        <v>-356.15039249999984</v>
      </c>
      <c r="BQ16" s="56">
        <v>-317.21986075500001</v>
      </c>
      <c r="BR16" s="56">
        <v>-384.33707487707125</v>
      </c>
      <c r="BS16" s="56">
        <v>-349.4859454899651</v>
      </c>
      <c r="BT16" s="56">
        <v>-414.12102498916875</v>
      </c>
      <c r="BU16" s="56">
        <v>-378.57858469725198</v>
      </c>
      <c r="BV16" s="56">
        <v>-410.11514901109888</v>
      </c>
      <c r="BW16" s="56">
        <v>-404.59827403269708</v>
      </c>
      <c r="BX16" s="56">
        <v>-450.66641831627021</v>
      </c>
      <c r="BY16" s="56">
        <v>-490.86956100598758</v>
      </c>
      <c r="BZ16" s="56">
        <v>-561.79666032999023</v>
      </c>
      <c r="CA16" s="56">
        <v>-643.92274346781733</v>
      </c>
      <c r="CB16" s="56">
        <v>-713.60004890846687</v>
      </c>
      <c r="CC16" s="56">
        <v>-633.90080996782876</v>
      </c>
      <c r="CD16" s="56">
        <v>-737.85009444559807</v>
      </c>
      <c r="CE16" s="56">
        <v>-673.05277302716217</v>
      </c>
      <c r="CF16" s="56">
        <v>-1995.1912683892633</v>
      </c>
      <c r="CG16" s="56">
        <v>-645.45177536777464</v>
      </c>
      <c r="CH16" s="56">
        <v>-552.30496843676087</v>
      </c>
      <c r="CI16" s="56">
        <v>-474.70308108996994</v>
      </c>
      <c r="CJ16" s="56">
        <v>-577.71344985851738</v>
      </c>
      <c r="CK16" s="56">
        <v>-567.04207722107026</v>
      </c>
      <c r="CL16" s="56">
        <v>-662.3790511116232</v>
      </c>
      <c r="CM16" s="56">
        <v>-755.15329831457416</v>
      </c>
      <c r="CN16" s="56">
        <v>-2391.1864247779199</v>
      </c>
      <c r="CO16" s="56">
        <v>-745.06907063319022</v>
      </c>
      <c r="CP16" s="56">
        <v>-1010.058972073699</v>
      </c>
      <c r="CQ16" s="56">
        <v>-937.70495863836038</v>
      </c>
      <c r="CR16" s="56">
        <v>-930.6572583380871</v>
      </c>
      <c r="CS16" s="56">
        <v>-982.91723734987227</v>
      </c>
      <c r="WTS16" s="10"/>
      <c r="WTT16" s="10"/>
    </row>
    <row r="17" spans="2:97" x14ac:dyDescent="0.25">
      <c r="B17" s="33" t="s">
        <v>25</v>
      </c>
      <c r="C17" s="29" t="s">
        <v>82</v>
      </c>
      <c r="D17" s="50" t="s">
        <v>80</v>
      </c>
      <c r="E17" s="58">
        <v>-15.699999999999989</v>
      </c>
      <c r="F17" s="58">
        <v>-20.300000000000011</v>
      </c>
      <c r="G17" s="58">
        <v>-37.300000000000011</v>
      </c>
      <c r="H17" s="58">
        <v>-9.6000000000000227</v>
      </c>
      <c r="I17" s="58">
        <v>-47.902500000000003</v>
      </c>
      <c r="J17" s="58">
        <v>-25.897500000000008</v>
      </c>
      <c r="K17" s="58">
        <v>-15.725999999999999</v>
      </c>
      <c r="L17" s="58">
        <v>-4.2739999999999725</v>
      </c>
      <c r="M17" s="58">
        <v>-9.9730999999999881</v>
      </c>
      <c r="N17" s="58">
        <v>-28.588899999999967</v>
      </c>
      <c r="O17" s="58">
        <v>-17.150685035647868</v>
      </c>
      <c r="P17" s="58">
        <v>-11.952804964352083</v>
      </c>
      <c r="Q17" s="58">
        <v>-26.354300000000009</v>
      </c>
      <c r="R17" s="58">
        <v>-28.113203999999996</v>
      </c>
      <c r="S17" s="58">
        <v>-10.181199999999976</v>
      </c>
      <c r="T17" s="58">
        <v>5.8116924374999428</v>
      </c>
      <c r="U17" s="58">
        <v>-36.998609448904631</v>
      </c>
      <c r="V17" s="58">
        <v>7.2202907630657478</v>
      </c>
      <c r="W17" s="58">
        <v>-30.140226931681212</v>
      </c>
      <c r="X17" s="58">
        <v>2.1769227776999571</v>
      </c>
      <c r="Y17" s="58">
        <v>-60.045944503855608</v>
      </c>
      <c r="Z17" s="58">
        <v>-69.638873030384843</v>
      </c>
      <c r="AA17" s="58">
        <v>-57.578293450617394</v>
      </c>
      <c r="AB17" s="58">
        <v>-45.525648521893203</v>
      </c>
      <c r="AC17" s="58">
        <v>-69.191493894592099</v>
      </c>
      <c r="AD17" s="58">
        <v>-92.667995902472512</v>
      </c>
      <c r="AE17" s="58">
        <v>-70.604792088656183</v>
      </c>
      <c r="AF17" s="58">
        <v>-67.371279582025124</v>
      </c>
      <c r="AG17" s="58">
        <v>-73.67066286000005</v>
      </c>
      <c r="AH17" s="58">
        <v>-106.99158745999998</v>
      </c>
      <c r="AI17" s="58">
        <v>-101.95103125999992</v>
      </c>
      <c r="AJ17" s="58">
        <v>-82.490680469999973</v>
      </c>
      <c r="AK17" s="58">
        <v>-134.49838294999995</v>
      </c>
      <c r="AL17" s="58">
        <v>-127.56637615000002</v>
      </c>
      <c r="AM17" s="58">
        <v>-170.86240199999997</v>
      </c>
      <c r="AN17" s="58">
        <v>-89.165440999999987</v>
      </c>
      <c r="AO17" s="58">
        <v>-94.548664999999971</v>
      </c>
      <c r="AP17" s="58">
        <v>-88.259770000000003</v>
      </c>
      <c r="AQ17" s="58">
        <v>-98.93550639999998</v>
      </c>
      <c r="AR17" s="58">
        <v>-129.470641</v>
      </c>
      <c r="AS17" s="58">
        <v>-144.94900000000007</v>
      </c>
      <c r="AT17" s="58">
        <v>-148.80574200000001</v>
      </c>
      <c r="AU17" s="58">
        <v>-137.01078699999999</v>
      </c>
      <c r="AV17" s="58">
        <v>-103.33333759910892</v>
      </c>
      <c r="AW17" s="58">
        <v>-155.34467200000006</v>
      </c>
      <c r="AX17" s="58">
        <v>-172.95570500000002</v>
      </c>
      <c r="AY17" s="58">
        <v>-168.99545047999999</v>
      </c>
      <c r="AZ17" s="58">
        <v>-144.15008000000012</v>
      </c>
      <c r="BA17" s="58">
        <v>-167.95537339999998</v>
      </c>
      <c r="BB17" s="58">
        <v>-196.81475700838831</v>
      </c>
      <c r="BC17" s="58">
        <v>-69.486553356666491</v>
      </c>
      <c r="BD17" s="58">
        <v>-147.0245935017283</v>
      </c>
      <c r="BE17" s="58">
        <v>-181.74873700000001</v>
      </c>
      <c r="BF17" s="58">
        <v>-140.01674794333314</v>
      </c>
      <c r="BG17" s="58">
        <v>-56.633362080000097</v>
      </c>
      <c r="BH17" s="58">
        <v>-121.39151433000006</v>
      </c>
      <c r="BI17" s="58">
        <v>-152.11219199499993</v>
      </c>
      <c r="BJ17" s="58">
        <v>-160.52520554500001</v>
      </c>
      <c r="BK17" s="58">
        <v>-164.10461479079561</v>
      </c>
      <c r="BL17" s="58">
        <v>-147.33775280180339</v>
      </c>
      <c r="BM17" s="58">
        <v>-147.91995965000001</v>
      </c>
      <c r="BN17" s="58">
        <v>-102.7188173640015</v>
      </c>
      <c r="BO17" s="58">
        <v>-86.437638587062963</v>
      </c>
      <c r="BP17" s="58">
        <v>-3.2666804999998362</v>
      </c>
      <c r="BQ17" s="58">
        <v>-7.9608552550000127</v>
      </c>
      <c r="BR17" s="58">
        <v>-19.926324533705667</v>
      </c>
      <c r="BS17" s="58">
        <v>-20.24142194371808</v>
      </c>
      <c r="BT17" s="58">
        <v>17.370130933930511</v>
      </c>
      <c r="BU17" s="58">
        <v>-62.5184859444675</v>
      </c>
      <c r="BV17" s="58">
        <v>-50.408928689355548</v>
      </c>
      <c r="BW17" s="58">
        <v>-40.166957370614739</v>
      </c>
      <c r="BX17" s="58">
        <v>-53.534159838280004</v>
      </c>
      <c r="BY17" s="58">
        <v>-163.25813933109777</v>
      </c>
      <c r="BZ17" s="58">
        <v>-176.94592746916697</v>
      </c>
      <c r="CA17" s="58">
        <v>-349.05829783574234</v>
      </c>
      <c r="CB17" s="58">
        <v>-343.79034888773413</v>
      </c>
      <c r="CC17" s="58">
        <v>-293.00652353932696</v>
      </c>
      <c r="CD17" s="58">
        <v>-334.68433738538221</v>
      </c>
      <c r="CE17" s="58">
        <v>-299.2677579713237</v>
      </c>
      <c r="CF17" s="58">
        <v>-1546.0348167132122</v>
      </c>
      <c r="CG17" s="58">
        <f>CG15+CG16</f>
        <v>-32.082186315195486</v>
      </c>
      <c r="CH17" s="58">
        <f t="shared" ref="CH17:CK17" si="3">CH15+CH16</f>
        <v>74.313696719183554</v>
      </c>
      <c r="CI17" s="58">
        <f t="shared" si="3"/>
        <v>53.128422070521879</v>
      </c>
      <c r="CJ17" s="58">
        <f t="shared" si="3"/>
        <v>244.42075250169955</v>
      </c>
      <c r="CK17" s="58">
        <f t="shared" si="3"/>
        <v>429.74400133187953</v>
      </c>
      <c r="CL17" s="58">
        <f t="shared" ref="CL17:CO17" si="4">CL15+CL16</f>
        <v>363.00305583374018</v>
      </c>
      <c r="CM17" s="58">
        <f t="shared" si="4"/>
        <v>410.79749384730781</v>
      </c>
      <c r="CN17" s="58">
        <f t="shared" si="4"/>
        <v>-1223.3927690857709</v>
      </c>
      <c r="CO17" s="58">
        <f t="shared" si="4"/>
        <v>620.73620737462579</v>
      </c>
      <c r="CP17" s="58">
        <f t="shared" ref="CP17:CS17" si="5">CP15+CP16</f>
        <v>1976.7314241729869</v>
      </c>
      <c r="CQ17" s="58">
        <f t="shared" si="5"/>
        <v>2770.7123051374574</v>
      </c>
      <c r="CR17" s="58">
        <f t="shared" si="5"/>
        <v>2307.7777260651924</v>
      </c>
      <c r="CS17" s="58">
        <f t="shared" si="5"/>
        <v>2010.8833265209337</v>
      </c>
    </row>
    <row r="18" spans="2:97" x14ac:dyDescent="0.25">
      <c r="B18" s="35" t="s">
        <v>170</v>
      </c>
      <c r="C18" s="27" t="s">
        <v>55</v>
      </c>
      <c r="D18" s="50" t="s">
        <v>80</v>
      </c>
      <c r="E18" s="60">
        <v>-17.79999999999999</v>
      </c>
      <c r="F18" s="60">
        <v>-7.2000000000000028</v>
      </c>
      <c r="G18" s="60">
        <v>12.500000000000025</v>
      </c>
      <c r="H18" s="60">
        <v>-18.70000000000001</v>
      </c>
      <c r="I18" s="60">
        <v>-7.8000000000000185</v>
      </c>
      <c r="J18" s="60">
        <v>-1.0999999999999908</v>
      </c>
      <c r="K18" s="60">
        <v>0.30000000000001847</v>
      </c>
      <c r="L18" s="60">
        <v>-26.40000000000002</v>
      </c>
      <c r="M18" s="60">
        <v>-6.8000000000000043</v>
      </c>
      <c r="N18" s="60">
        <v>-3.1000000000000192</v>
      </c>
      <c r="O18" s="60">
        <v>0.58700000000001573</v>
      </c>
      <c r="P18" s="60">
        <v>-29.13760000000002</v>
      </c>
      <c r="Q18" s="60">
        <v>-8.0087452903225831</v>
      </c>
      <c r="R18" s="60">
        <v>-3.2015947096773942</v>
      </c>
      <c r="S18" s="60">
        <v>-6.6842536698512731</v>
      </c>
      <c r="T18" s="60">
        <v>-5.7854297944344246</v>
      </c>
      <c r="U18" s="60">
        <v>1.2939884323993773</v>
      </c>
      <c r="V18" s="60">
        <v>-10.506505080815817</v>
      </c>
      <c r="W18" s="60">
        <v>-3.5577354981219962</v>
      </c>
      <c r="X18" s="60">
        <v>0.66242377589865598</v>
      </c>
      <c r="Y18" s="60">
        <v>5.594068305000004</v>
      </c>
      <c r="Z18" s="60">
        <v>37.077931307983768</v>
      </c>
      <c r="AA18" s="60">
        <v>7.3918015220162516</v>
      </c>
      <c r="AB18" s="60">
        <v>25.137144067122335</v>
      </c>
      <c r="AC18" s="60">
        <v>15.8321127284105</v>
      </c>
      <c r="AD18" s="60">
        <v>50.566890641589453</v>
      </c>
      <c r="AE18" s="60">
        <v>20.562233810564102</v>
      </c>
      <c r="AF18" s="60">
        <v>-37.446675784012371</v>
      </c>
      <c r="AG18" s="60">
        <v>44.054139656534552</v>
      </c>
      <c r="AH18" s="60">
        <v>58.618221910764689</v>
      </c>
      <c r="AI18" s="60">
        <v>19.014555993510321</v>
      </c>
      <c r="AJ18" s="60">
        <v>54.268944175022121</v>
      </c>
      <c r="AK18" s="60">
        <v>23.297438671300121</v>
      </c>
      <c r="AL18" s="60">
        <v>74.17127233358238</v>
      </c>
      <c r="AM18" s="60">
        <v>127.20905409064233</v>
      </c>
      <c r="AN18" s="60">
        <v>-23.951916742977986</v>
      </c>
      <c r="AO18" s="60">
        <v>30.742227590598148</v>
      </c>
      <c r="AP18" s="60">
        <v>49.118453476812874</v>
      </c>
      <c r="AQ18" s="60">
        <v>45.113080528563174</v>
      </c>
      <c r="AR18" s="60">
        <v>55.647297370529536</v>
      </c>
      <c r="AS18" s="60">
        <v>33.143035839765432</v>
      </c>
      <c r="AT18" s="60">
        <v>110.1405262285946</v>
      </c>
      <c r="AU18" s="60">
        <v>71.469663529938643</v>
      </c>
      <c r="AV18" s="60">
        <v>71.911611826625489</v>
      </c>
      <c r="AW18" s="60">
        <v>43.393476092391694</v>
      </c>
      <c r="AX18" s="60">
        <v>98.03874149371066</v>
      </c>
      <c r="AY18" s="60">
        <v>129.94955831569516</v>
      </c>
      <c r="AZ18" s="60">
        <v>-2.1833374055135266</v>
      </c>
      <c r="BA18" s="60">
        <v>41.590258934476566</v>
      </c>
      <c r="BB18" s="60">
        <v>93.232531075383818</v>
      </c>
      <c r="BC18" s="60">
        <v>115.37800208966436</v>
      </c>
      <c r="BD18" s="60">
        <v>-35.590584916968638</v>
      </c>
      <c r="BE18" s="60">
        <v>-9.6715594999584056</v>
      </c>
      <c r="BF18" s="60">
        <v>50.574732618290923</v>
      </c>
      <c r="BG18" s="60">
        <v>-49.822594407426067</v>
      </c>
      <c r="BH18" s="60">
        <v>52.680418993219035</v>
      </c>
      <c r="BI18" s="60">
        <v>35.380707542380677</v>
      </c>
      <c r="BJ18" s="60">
        <v>62.628798473084146</v>
      </c>
      <c r="BK18" s="60">
        <v>28.507700388602785</v>
      </c>
      <c r="BL18" s="60">
        <v>112.37749244218352</v>
      </c>
      <c r="BM18" s="60">
        <v>61.690403447902064</v>
      </c>
      <c r="BN18" s="60">
        <v>41.131594188087178</v>
      </c>
      <c r="BO18" s="60">
        <v>87.575816923677678</v>
      </c>
      <c r="BP18" s="60">
        <v>-27.456981092671185</v>
      </c>
      <c r="BQ18" s="60">
        <v>55.484999373179619</v>
      </c>
      <c r="BR18" s="60">
        <v>48.487912719987527</v>
      </c>
      <c r="BS18" s="60">
        <v>35.659813521834323</v>
      </c>
      <c r="BT18" s="60">
        <v>-81.231675468359413</v>
      </c>
      <c r="BU18" s="60">
        <v>19.888524264002783</v>
      </c>
      <c r="BV18" s="60">
        <v>6.0597345200709611</v>
      </c>
      <c r="BW18" s="60">
        <v>25.909731051317756</v>
      </c>
      <c r="BX18" s="60">
        <v>-135.74924992143045</v>
      </c>
      <c r="BY18" s="60">
        <v>-115.70773916902237</v>
      </c>
      <c r="BZ18" s="60">
        <v>-140.36588343425609</v>
      </c>
      <c r="CA18" s="60">
        <v>-86.288412467986092</v>
      </c>
      <c r="CB18" s="60">
        <v>-63.419627362930441</v>
      </c>
      <c r="CC18" s="60">
        <v>-112.91386270727668</v>
      </c>
      <c r="CD18" s="60">
        <v>-136.31778534612982</v>
      </c>
      <c r="CE18" s="60">
        <v>-259.88332030030898</v>
      </c>
      <c r="CF18" s="60">
        <v>158.45415212452914</v>
      </c>
      <c r="CG18" s="60">
        <f>CG19+CG20+CG21</f>
        <v>-373.4612232483787</v>
      </c>
      <c r="CH18" s="60">
        <f t="shared" ref="CH18:CK18" si="6">CH19+CH20+CH21</f>
        <v>-141.18286679622264</v>
      </c>
      <c r="CI18" s="60">
        <f t="shared" si="6"/>
        <v>-519.91415957961294</v>
      </c>
      <c r="CJ18" s="60">
        <f t="shared" si="6"/>
        <v>-128.20032065941837</v>
      </c>
      <c r="CK18" s="60">
        <f t="shared" si="6"/>
        <v>-406.14051651963825</v>
      </c>
      <c r="CL18" s="60">
        <f t="shared" ref="CL18:CO18" si="7">CL19+CL20+CL21</f>
        <v>-439.38173881748253</v>
      </c>
      <c r="CM18" s="60">
        <f t="shared" si="7"/>
        <v>-59.718438332618064</v>
      </c>
      <c r="CN18" s="60">
        <f t="shared" si="7"/>
        <v>-1069.8949198277223</v>
      </c>
      <c r="CO18" s="60">
        <f t="shared" si="7"/>
        <v>-899.72454827632544</v>
      </c>
      <c r="CP18" s="60">
        <f t="shared" ref="CP18:CS18" si="8">CP19+CP20+CP21</f>
        <v>-931.86492807201148</v>
      </c>
      <c r="CQ18" s="60">
        <f t="shared" si="8"/>
        <v>-797.6733560370908</v>
      </c>
      <c r="CR18" s="60">
        <f t="shared" si="8"/>
        <v>-1221.8215928186098</v>
      </c>
      <c r="CS18" s="60">
        <f t="shared" si="8"/>
        <v>-1131.644337055814</v>
      </c>
    </row>
    <row r="19" spans="2:97" x14ac:dyDescent="0.25">
      <c r="B19" s="36" t="s">
        <v>27</v>
      </c>
      <c r="C19" s="27" t="s">
        <v>56</v>
      </c>
      <c r="D19" s="50" t="s">
        <v>80</v>
      </c>
      <c r="E19" s="55">
        <v>-11.599999999999994</v>
      </c>
      <c r="F19" s="55">
        <v>-0.59999999999999432</v>
      </c>
      <c r="G19" s="55">
        <v>-7.8999999999999844</v>
      </c>
      <c r="H19" s="55">
        <v>-3.8000000000000185</v>
      </c>
      <c r="I19" s="55">
        <v>-10.100000000000016</v>
      </c>
      <c r="J19" s="55">
        <v>-1.2999999999999829</v>
      </c>
      <c r="K19" s="55">
        <v>-4.2999999999999972</v>
      </c>
      <c r="L19" s="55">
        <v>-4.7000000000000064</v>
      </c>
      <c r="M19" s="55">
        <v>-11.700000000000003</v>
      </c>
      <c r="N19" s="55">
        <v>-3.9000000000000128</v>
      </c>
      <c r="O19" s="56">
        <v>1.578000000000003</v>
      </c>
      <c r="P19" s="56">
        <v>-9.4780000000000015</v>
      </c>
      <c r="Q19" s="56">
        <v>-14.810310000000001</v>
      </c>
      <c r="R19" s="56">
        <v>-1.6059699999999921</v>
      </c>
      <c r="S19" s="56">
        <v>-11.136396153846142</v>
      </c>
      <c r="T19" s="56">
        <v>12.273266153846148</v>
      </c>
      <c r="U19" s="56">
        <v>-6.6801383280568913</v>
      </c>
      <c r="V19" s="56">
        <v>-21.892921485139418</v>
      </c>
      <c r="W19" s="56">
        <v>-3.9485471483421541</v>
      </c>
      <c r="X19" s="56">
        <v>-14.17397984464575</v>
      </c>
      <c r="Y19" s="56">
        <v>-14.715600000000002</v>
      </c>
      <c r="Z19" s="56">
        <v>-6.2283279999999976</v>
      </c>
      <c r="AA19" s="56">
        <v>-26.841637959999996</v>
      </c>
      <c r="AB19" s="56">
        <v>-5.2195631400000053</v>
      </c>
      <c r="AC19" s="56">
        <v>-15.595098000000007</v>
      </c>
      <c r="AD19" s="56">
        <v>-6.7525404999999949</v>
      </c>
      <c r="AE19" s="56">
        <v>-35.575280599435985</v>
      </c>
      <c r="AF19" s="56">
        <v>-39.850133623564005</v>
      </c>
      <c r="AG19" s="56">
        <v>-7.6566341342500124</v>
      </c>
      <c r="AH19" s="56">
        <v>-17.945581970750005</v>
      </c>
      <c r="AI19" s="56">
        <v>-42.624345429243995</v>
      </c>
      <c r="AJ19" s="56">
        <v>-31.452095896346009</v>
      </c>
      <c r="AK19" s="56">
        <v>-29.853329999999993</v>
      </c>
      <c r="AL19" s="56">
        <v>-11.95766217506997</v>
      </c>
      <c r="AM19" s="56">
        <v>-12.699045675301441</v>
      </c>
      <c r="AN19" s="56">
        <v>-58.805322672869806</v>
      </c>
      <c r="AO19" s="56">
        <v>-25.066350885542406</v>
      </c>
      <c r="AP19" s="56">
        <v>-10.302983856044094</v>
      </c>
      <c r="AQ19" s="56">
        <v>-27.986919821436878</v>
      </c>
      <c r="AR19" s="56">
        <v>-38.761045138033722</v>
      </c>
      <c r="AS19" s="56">
        <v>-35.771196220542407</v>
      </c>
      <c r="AT19" s="56">
        <v>-9.2370950690584692</v>
      </c>
      <c r="AU19" s="56">
        <v>-28.017207129100058</v>
      </c>
      <c r="AV19" s="56">
        <v>-23.842829173910204</v>
      </c>
      <c r="AW19" s="56">
        <v>-43.285398419550006</v>
      </c>
      <c r="AX19" s="56">
        <v>-21.306284050340757</v>
      </c>
      <c r="AY19" s="56">
        <v>-26.435893648321816</v>
      </c>
      <c r="AZ19" s="56">
        <v>-45.084985385503387</v>
      </c>
      <c r="BA19" s="56">
        <v>-62.183314115751514</v>
      </c>
      <c r="BB19" s="56">
        <v>-46.555256113506942</v>
      </c>
      <c r="BC19" s="56">
        <v>-16.167079140592431</v>
      </c>
      <c r="BD19" s="56">
        <v>-103.66387327244202</v>
      </c>
      <c r="BE19" s="56">
        <v>-90.888265885132284</v>
      </c>
      <c r="BF19" s="56">
        <v>-43.667454147125511</v>
      </c>
      <c r="BG19" s="56">
        <v>-81.826472954936833</v>
      </c>
      <c r="BH19" s="56">
        <v>-121.61935998947436</v>
      </c>
      <c r="BI19" s="56">
        <v>-41.809928633269166</v>
      </c>
      <c r="BJ19" s="56">
        <v>-70.038608539420466</v>
      </c>
      <c r="BK19" s="56">
        <v>-75.611334429769087</v>
      </c>
      <c r="BL19" s="56">
        <v>-57.916657987384141</v>
      </c>
      <c r="BM19" s="56">
        <v>-30.061633127108337</v>
      </c>
      <c r="BN19" s="56">
        <v>-50.470301164035924</v>
      </c>
      <c r="BO19" s="56">
        <v>-23.422596220235288</v>
      </c>
      <c r="BP19" s="56">
        <v>-178.3661055413416</v>
      </c>
      <c r="BQ19" s="56">
        <v>-31.725905022588893</v>
      </c>
      <c r="BR19" s="56">
        <v>-56.944236162551739</v>
      </c>
      <c r="BS19" s="56">
        <v>-36.549656541360662</v>
      </c>
      <c r="BT19" s="56">
        <v>-172.11015532426501</v>
      </c>
      <c r="BU19" s="56">
        <v>-59.592091038927215</v>
      </c>
      <c r="BV19" s="56">
        <v>-54.420920579807387</v>
      </c>
      <c r="BW19" s="56">
        <v>-63.870725361393298</v>
      </c>
      <c r="BX19" s="56">
        <v>-176.19435661039768</v>
      </c>
      <c r="BY19" s="56">
        <v>-210.62656364773378</v>
      </c>
      <c r="BZ19" s="56">
        <v>-211.31081653596112</v>
      </c>
      <c r="CA19" s="56">
        <v>-251.2065383295861</v>
      </c>
      <c r="CB19" s="56">
        <v>-196.56872249084299</v>
      </c>
      <c r="CC19" s="56">
        <v>-207.30369843104563</v>
      </c>
      <c r="CD19" s="56">
        <v>-237.63633026484013</v>
      </c>
      <c r="CE19" s="56">
        <v>-367.1202763424817</v>
      </c>
      <c r="CF19" s="56">
        <v>-73.464424037143374</v>
      </c>
      <c r="CG19" s="56">
        <v>-459.75673980302986</v>
      </c>
      <c r="CH19" s="56">
        <v>-307.40435848704084</v>
      </c>
      <c r="CI19" s="56">
        <v>-653.64126352849917</v>
      </c>
      <c r="CJ19" s="56">
        <v>-367.00778645043113</v>
      </c>
      <c r="CK19" s="56">
        <v>-576.87530379573741</v>
      </c>
      <c r="CL19" s="56">
        <v>-694.32366866331108</v>
      </c>
      <c r="CM19" s="56">
        <v>-367.19668576105573</v>
      </c>
      <c r="CN19" s="56">
        <v>-947.94330068466843</v>
      </c>
      <c r="CO19" s="56">
        <v>-930.47818968527804</v>
      </c>
      <c r="CP19" s="56">
        <v>-806.745977060477</v>
      </c>
      <c r="CQ19" s="56">
        <v>-728.77762814350535</v>
      </c>
      <c r="CR19" s="56">
        <v>-1099.4543459215452</v>
      </c>
      <c r="CS19" s="56">
        <v>-1074.1211509554626</v>
      </c>
    </row>
    <row r="20" spans="2:97" x14ac:dyDescent="0.25">
      <c r="B20" s="33" t="s">
        <v>28</v>
      </c>
      <c r="C20" s="27" t="s">
        <v>57</v>
      </c>
      <c r="D20" s="50" t="s">
        <v>80</v>
      </c>
      <c r="E20" s="55">
        <v>-16.100000000000001</v>
      </c>
      <c r="F20" s="55">
        <v>-15.8</v>
      </c>
      <c r="G20" s="55">
        <v>-0.39999999999999591</v>
      </c>
      <c r="H20" s="55">
        <v>-19.799999999999997</v>
      </c>
      <c r="I20" s="55">
        <v>-9.6999999999999993</v>
      </c>
      <c r="J20" s="55">
        <v>-17.7</v>
      </c>
      <c r="K20" s="55">
        <v>-4.0000000000000044</v>
      </c>
      <c r="L20" s="55">
        <v>-27.2</v>
      </c>
      <c r="M20" s="55">
        <v>-9.1</v>
      </c>
      <c r="N20" s="55">
        <v>-19.3</v>
      </c>
      <c r="O20" s="56">
        <v>-6.0000000000000018</v>
      </c>
      <c r="P20" s="56">
        <v>-20.550599999999996</v>
      </c>
      <c r="Q20" s="56">
        <v>-9.2451852903225795</v>
      </c>
      <c r="R20" s="56">
        <v>-19.789274709677418</v>
      </c>
      <c r="S20" s="56">
        <v>-9.5130775160051257</v>
      </c>
      <c r="T20" s="56">
        <v>-16.662075948280588</v>
      </c>
      <c r="U20" s="56">
        <v>-9.5001032395437264</v>
      </c>
      <c r="V20" s="56">
        <v>-10.159053595676399</v>
      </c>
      <c r="W20" s="56">
        <v>-7.7824883497798742</v>
      </c>
      <c r="X20" s="56">
        <v>-11.94360637945557</v>
      </c>
      <c r="Y20" s="56">
        <v>-9.4723316949999994</v>
      </c>
      <c r="Z20" s="56">
        <v>-5.9306906920162294</v>
      </c>
      <c r="AA20" s="56">
        <v>-10.150710517983773</v>
      </c>
      <c r="AB20" s="56">
        <v>-13.485932792877648</v>
      </c>
      <c r="AC20" s="56">
        <v>-9.3671692715894874</v>
      </c>
      <c r="AD20" s="56">
        <v>-7.6253288584105139</v>
      </c>
      <c r="AE20" s="56">
        <v>-12.698471189999998</v>
      </c>
      <c r="AF20" s="56">
        <v>-39.314026560448319</v>
      </c>
      <c r="AG20" s="56">
        <v>-9.7574162092154406</v>
      </c>
      <c r="AH20" s="56">
        <v>-8.0093792455553157</v>
      </c>
      <c r="AI20" s="56">
        <v>6.3156989498243234</v>
      </c>
      <c r="AJ20" s="56">
        <v>0.28846163136811498</v>
      </c>
      <c r="AK20" s="56">
        <v>-4.5332880086998948</v>
      </c>
      <c r="AL20" s="56">
        <v>-2.2283819384176624</v>
      </c>
      <c r="AM20" s="56">
        <v>-7.120930886986244</v>
      </c>
      <c r="AN20" s="56">
        <v>-0.90991884010816726</v>
      </c>
      <c r="AO20" s="56">
        <v>-2.5401988838594534</v>
      </c>
      <c r="AP20" s="56">
        <v>-2.742656627142992</v>
      </c>
      <c r="AQ20" s="56">
        <v>-5.9556225000000005</v>
      </c>
      <c r="AR20" s="56">
        <v>-5.6472541714367903</v>
      </c>
      <c r="AS20" s="56">
        <v>9.1974150744119605</v>
      </c>
      <c r="AT20" s="56">
        <v>-0.8188477116138273</v>
      </c>
      <c r="AU20" s="56">
        <v>0.84273133663401367</v>
      </c>
      <c r="AV20" s="56">
        <v>3.5585790142066074</v>
      </c>
      <c r="AW20" s="56">
        <v>4.937089230077337</v>
      </c>
      <c r="AX20" s="56">
        <v>-14.868273947958562</v>
      </c>
      <c r="AY20" s="56">
        <v>3.4732542962812119</v>
      </c>
      <c r="AZ20" s="56">
        <v>-2.8710695783999824</v>
      </c>
      <c r="BA20" s="56">
        <v>-5.8965957886336575</v>
      </c>
      <c r="BB20" s="56">
        <v>-4.4681689722475664</v>
      </c>
      <c r="BC20" s="56">
        <v>3.0567348495100441</v>
      </c>
      <c r="BD20" s="56">
        <v>31.275075401519331</v>
      </c>
      <c r="BE20" s="56">
        <v>-4.1661532894314401</v>
      </c>
      <c r="BF20" s="56">
        <v>11.103834783796952</v>
      </c>
      <c r="BG20" s="56">
        <v>-0.40680148946690586</v>
      </c>
      <c r="BH20" s="56">
        <v>22.011282839196298</v>
      </c>
      <c r="BI20" s="56">
        <v>-3.8391514309786334</v>
      </c>
      <c r="BJ20" s="56">
        <v>-0.56683474819812218</v>
      </c>
      <c r="BK20" s="56">
        <v>11.711107433729255</v>
      </c>
      <c r="BL20" s="56">
        <v>19.350100532357622</v>
      </c>
      <c r="BM20" s="56">
        <v>-12.419832826112675</v>
      </c>
      <c r="BN20" s="56">
        <v>-2.4307029037325449</v>
      </c>
      <c r="BO20" s="56">
        <v>13.126811936334319</v>
      </c>
      <c r="BP20" s="56">
        <v>26.420799350787416</v>
      </c>
      <c r="BQ20" s="56">
        <v>-15.203142801637192</v>
      </c>
      <c r="BR20" s="56">
        <v>-1.3514636288829109</v>
      </c>
      <c r="BS20" s="56">
        <v>1.5168960526000159</v>
      </c>
      <c r="BT20" s="56">
        <v>10.422608455905731</v>
      </c>
      <c r="BU20" s="56">
        <v>-14.523728271093084</v>
      </c>
      <c r="BV20" s="56">
        <v>-17.392287844957664</v>
      </c>
      <c r="BW20" s="56">
        <v>11.275819456344713</v>
      </c>
      <c r="BX20" s="56">
        <v>9.1629223665414568</v>
      </c>
      <c r="BY20" s="56">
        <v>-20.861210159109433</v>
      </c>
      <c r="BZ20" s="56">
        <v>-7.9905564691980597</v>
      </c>
      <c r="CA20" s="56">
        <v>-1.5970367080641408</v>
      </c>
      <c r="CB20" s="56">
        <v>2.7139938648199866</v>
      </c>
      <c r="CC20" s="56">
        <v>-27.044699635415732</v>
      </c>
      <c r="CD20" s="56">
        <v>5.2933246357223425</v>
      </c>
      <c r="CE20" s="56">
        <v>-6.5408631176210683</v>
      </c>
      <c r="CF20" s="56">
        <v>-18.341489682794624</v>
      </c>
      <c r="CG20" s="56">
        <v>-60.119369694221703</v>
      </c>
      <c r="CH20" s="56">
        <v>-10.126240054894023</v>
      </c>
      <c r="CI20" s="56">
        <v>-22.001189854582663</v>
      </c>
      <c r="CJ20" s="56">
        <v>59.156737732162128</v>
      </c>
      <c r="CK20" s="56">
        <v>-37.121004788084932</v>
      </c>
      <c r="CL20" s="56">
        <v>3.6917862125444501</v>
      </c>
      <c r="CM20" s="56">
        <v>-17.797164747151228</v>
      </c>
      <c r="CN20" s="56">
        <v>-390.7439170564457</v>
      </c>
      <c r="CO20" s="56">
        <v>-207.59877826492388</v>
      </c>
      <c r="CP20" s="56">
        <v>-406.35866165505865</v>
      </c>
      <c r="CQ20" s="56">
        <v>-352.17204264575355</v>
      </c>
      <c r="CR20" s="56">
        <v>-375.75939881720865</v>
      </c>
      <c r="CS20" s="56">
        <v>-367.20500545714998</v>
      </c>
    </row>
    <row r="21" spans="2:97" x14ac:dyDescent="0.25">
      <c r="B21" s="33" t="s">
        <v>29</v>
      </c>
      <c r="C21" s="27" t="s">
        <v>58</v>
      </c>
      <c r="D21" s="50" t="s">
        <v>80</v>
      </c>
      <c r="E21" s="55">
        <v>9.9000000000000039</v>
      </c>
      <c r="F21" s="55">
        <v>9.1999999999999922</v>
      </c>
      <c r="G21" s="55">
        <v>20.800000000000004</v>
      </c>
      <c r="H21" s="55">
        <v>4.9000000000000057</v>
      </c>
      <c r="I21" s="55">
        <v>11.999999999999996</v>
      </c>
      <c r="J21" s="55">
        <v>17.899999999999991</v>
      </c>
      <c r="K21" s="55">
        <v>8.6000000000000192</v>
      </c>
      <c r="L21" s="55">
        <v>5.4999999999999858</v>
      </c>
      <c r="M21" s="55">
        <v>14</v>
      </c>
      <c r="N21" s="55">
        <v>20.099999999999994</v>
      </c>
      <c r="O21" s="56">
        <v>5.0090000000000146</v>
      </c>
      <c r="P21" s="56">
        <v>0.89099999999997692</v>
      </c>
      <c r="Q21" s="56">
        <v>16.046749999999999</v>
      </c>
      <c r="R21" s="56">
        <v>18.193650000000016</v>
      </c>
      <c r="S21" s="56">
        <v>13.965219999999995</v>
      </c>
      <c r="T21" s="56">
        <v>-1.3966199999999844</v>
      </c>
      <c r="U21" s="56">
        <v>17.474229999999995</v>
      </c>
      <c r="V21" s="56">
        <v>21.545469999999998</v>
      </c>
      <c r="W21" s="56">
        <v>8.1733000000000331</v>
      </c>
      <c r="X21" s="56">
        <v>26.780009999999976</v>
      </c>
      <c r="Y21" s="56">
        <v>29.782000000000007</v>
      </c>
      <c r="Z21" s="56">
        <v>49.236949999999993</v>
      </c>
      <c r="AA21" s="56">
        <v>44.38415000000002</v>
      </c>
      <c r="AB21" s="56">
        <v>43.842639999999989</v>
      </c>
      <c r="AC21" s="56">
        <v>40.794379999999997</v>
      </c>
      <c r="AD21" s="56">
        <v>64.94475999999996</v>
      </c>
      <c r="AE21" s="56">
        <v>68.835985600000086</v>
      </c>
      <c r="AF21" s="56">
        <v>41.717484399999961</v>
      </c>
      <c r="AG21" s="56">
        <v>61.468190000000007</v>
      </c>
      <c r="AH21" s="56">
        <v>84.57318312707001</v>
      </c>
      <c r="AI21" s="56">
        <v>55.323202472929992</v>
      </c>
      <c r="AJ21" s="56">
        <v>85.432578440000015</v>
      </c>
      <c r="AK21" s="56">
        <v>57.684056680000005</v>
      </c>
      <c r="AL21" s="56">
        <v>88.357316447070019</v>
      </c>
      <c r="AM21" s="56">
        <v>147.02903065293</v>
      </c>
      <c r="AN21" s="56">
        <v>35.76332476999999</v>
      </c>
      <c r="AO21" s="56">
        <v>58.348777360000007</v>
      </c>
      <c r="AP21" s="56">
        <v>62.16409395999996</v>
      </c>
      <c r="AQ21" s="56">
        <v>79.055622850000049</v>
      </c>
      <c r="AR21" s="56">
        <v>100.05559668000005</v>
      </c>
      <c r="AS21" s="56">
        <v>59.716816985895875</v>
      </c>
      <c r="AT21" s="56">
        <v>120.19646900926689</v>
      </c>
      <c r="AU21" s="56">
        <v>98.644139322404683</v>
      </c>
      <c r="AV21" s="56">
        <v>92.195861986329078</v>
      </c>
      <c r="AW21" s="56">
        <v>81.741785281864367</v>
      </c>
      <c r="AX21" s="56">
        <v>134.21329949200998</v>
      </c>
      <c r="AY21" s="56">
        <v>152.91219766773577</v>
      </c>
      <c r="AZ21" s="56">
        <v>45.772717558389843</v>
      </c>
      <c r="BA21" s="56">
        <v>109.67016883886174</v>
      </c>
      <c r="BB21" s="56">
        <v>144.25595616113833</v>
      </c>
      <c r="BC21" s="56">
        <v>128.48834638074675</v>
      </c>
      <c r="BD21" s="56">
        <v>36.798212953954049</v>
      </c>
      <c r="BE21" s="56">
        <v>85.382859674605314</v>
      </c>
      <c r="BF21" s="56">
        <v>83.138351981619479</v>
      </c>
      <c r="BG21" s="56">
        <v>32.410680036977666</v>
      </c>
      <c r="BH21" s="56">
        <v>152.2884961434971</v>
      </c>
      <c r="BI21" s="56">
        <v>81.029787606628474</v>
      </c>
      <c r="BJ21" s="56">
        <v>133.23424176070273</v>
      </c>
      <c r="BK21" s="56">
        <v>92.407927384642619</v>
      </c>
      <c r="BL21" s="56">
        <v>150.94404989721005</v>
      </c>
      <c r="BM21" s="56">
        <v>104.17186940112308</v>
      </c>
      <c r="BN21" s="56">
        <v>94.032598255855646</v>
      </c>
      <c r="BO21" s="56">
        <v>97.871601207578649</v>
      </c>
      <c r="BP21" s="56">
        <v>124.48832509788301</v>
      </c>
      <c r="BQ21" s="56">
        <v>102.41404719740571</v>
      </c>
      <c r="BR21" s="56">
        <v>106.78361251142218</v>
      </c>
      <c r="BS21" s="56">
        <v>70.692574010594967</v>
      </c>
      <c r="BT21" s="56">
        <v>80.455871399999864</v>
      </c>
      <c r="BU21" s="56">
        <v>94.004343574023082</v>
      </c>
      <c r="BV21" s="56">
        <v>77.872942944836012</v>
      </c>
      <c r="BW21" s="56">
        <v>78.50463695636634</v>
      </c>
      <c r="BX21" s="56">
        <v>31.282184322425763</v>
      </c>
      <c r="BY21" s="56">
        <v>115.78003463782085</v>
      </c>
      <c r="BZ21" s="56">
        <v>78.935489570903101</v>
      </c>
      <c r="CA21" s="56">
        <v>166.51516256966414</v>
      </c>
      <c r="CB21" s="56">
        <v>130.43510126309255</v>
      </c>
      <c r="CC21" s="56">
        <v>121.43453535918468</v>
      </c>
      <c r="CD21" s="56">
        <v>96.025220282987959</v>
      </c>
      <c r="CE21" s="56">
        <v>113.77781915979381</v>
      </c>
      <c r="CF21" s="56">
        <v>250.26006584446714</v>
      </c>
      <c r="CG21" s="56">
        <v>146.41488624887293</v>
      </c>
      <c r="CH21" s="56">
        <v>176.34773174571222</v>
      </c>
      <c r="CI21" s="56">
        <v>155.72829380346883</v>
      </c>
      <c r="CJ21" s="56">
        <v>179.65072805885063</v>
      </c>
      <c r="CK21" s="56">
        <v>207.85579206418413</v>
      </c>
      <c r="CL21" s="56">
        <v>251.2501436332841</v>
      </c>
      <c r="CM21" s="56">
        <v>325.27541217558888</v>
      </c>
      <c r="CN21" s="56">
        <v>268.79229791339185</v>
      </c>
      <c r="CO21" s="56">
        <v>238.3524196738764</v>
      </c>
      <c r="CP21" s="56">
        <v>281.23971064352418</v>
      </c>
      <c r="CQ21" s="56">
        <v>283.27631475216828</v>
      </c>
      <c r="CR21" s="56">
        <v>253.39215192014393</v>
      </c>
      <c r="CS21" s="56">
        <v>309.6818193567986</v>
      </c>
    </row>
    <row r="22" spans="2:97" x14ac:dyDescent="0.25">
      <c r="B22" s="32" t="s">
        <v>30</v>
      </c>
      <c r="C22" s="27" t="s">
        <v>59</v>
      </c>
      <c r="D22" s="50" t="s">
        <v>80</v>
      </c>
      <c r="E22" s="53">
        <v>13.200000000000001</v>
      </c>
      <c r="F22" s="53">
        <v>57.999999999999993</v>
      </c>
      <c r="G22" s="53">
        <v>16.499999999999996</v>
      </c>
      <c r="H22" s="53">
        <v>50.099999999999987</v>
      </c>
      <c r="I22" s="53">
        <v>9.3999999999999986</v>
      </c>
      <c r="J22" s="53">
        <v>22.400000000000002</v>
      </c>
      <c r="K22" s="53">
        <v>20.299999999999997</v>
      </c>
      <c r="L22" s="53">
        <v>64.3</v>
      </c>
      <c r="M22" s="53">
        <v>5.6000000000000014</v>
      </c>
      <c r="N22" s="53">
        <v>28.019999999999996</v>
      </c>
      <c r="O22" s="53">
        <v>-0.64999999999999325</v>
      </c>
      <c r="P22" s="53">
        <v>53.129999999999995</v>
      </c>
      <c r="Q22" s="53">
        <v>2.3626499999999986</v>
      </c>
      <c r="R22" s="53">
        <v>25.161619999999999</v>
      </c>
      <c r="S22" s="53">
        <v>20.301815419999997</v>
      </c>
      <c r="T22" s="53">
        <v>10.757314580000006</v>
      </c>
      <c r="U22" s="53">
        <v>17.87647999999999</v>
      </c>
      <c r="V22" s="53">
        <v>21.750520000000016</v>
      </c>
      <c r="W22" s="53">
        <v>8.4619999999999891</v>
      </c>
      <c r="X22" s="53">
        <v>-9.1679999999999975</v>
      </c>
      <c r="Y22" s="53">
        <v>58.1</v>
      </c>
      <c r="Z22" s="53">
        <v>27.599999999999998</v>
      </c>
      <c r="AA22" s="53">
        <v>39.56</v>
      </c>
      <c r="AB22" s="53">
        <v>53.539999999999992</v>
      </c>
      <c r="AC22" s="53">
        <v>61.300000000000011</v>
      </c>
      <c r="AD22" s="53">
        <v>37.823999999999998</v>
      </c>
      <c r="AE22" s="53">
        <v>89.376000000000019</v>
      </c>
      <c r="AF22" s="53">
        <v>80.09</v>
      </c>
      <c r="AG22" s="53">
        <v>37.004000000000005</v>
      </c>
      <c r="AH22" s="53">
        <v>29.63381664000002</v>
      </c>
      <c r="AI22" s="53">
        <v>79.871223359999959</v>
      </c>
      <c r="AJ22" s="53">
        <v>22.171766934950533</v>
      </c>
      <c r="AK22" s="53">
        <v>88.178819910000001</v>
      </c>
      <c r="AL22" s="53">
        <v>99.39529545912751</v>
      </c>
      <c r="AM22" s="53">
        <v>54.729237530303187</v>
      </c>
      <c r="AN22" s="53">
        <v>66.220090930163778</v>
      </c>
      <c r="AO22" s="53">
        <v>100.30519800026103</v>
      </c>
      <c r="AP22" s="53">
        <v>53.364223236589062</v>
      </c>
      <c r="AQ22" s="53">
        <v>183.01021640048256</v>
      </c>
      <c r="AR22" s="53">
        <v>117.35406875180382</v>
      </c>
      <c r="AS22" s="53">
        <v>102.27531999999999</v>
      </c>
      <c r="AT22" s="53">
        <v>63.132130000000011</v>
      </c>
      <c r="AU22" s="53">
        <v>71.365569999999991</v>
      </c>
      <c r="AV22" s="53">
        <v>102.45649990662142</v>
      </c>
      <c r="AW22" s="53">
        <v>95.898039999999995</v>
      </c>
      <c r="AX22" s="53">
        <v>66.464770000000016</v>
      </c>
      <c r="AY22" s="53">
        <v>75.77992238211931</v>
      </c>
      <c r="AZ22" s="53">
        <v>135.09955278818728</v>
      </c>
      <c r="BA22" s="53">
        <v>147.88790841716403</v>
      </c>
      <c r="BB22" s="53">
        <v>20.14797158283594</v>
      </c>
      <c r="BC22" s="53">
        <v>47.750370000000046</v>
      </c>
      <c r="BD22" s="53">
        <v>202.52106999999998</v>
      </c>
      <c r="BE22" s="53">
        <v>143.81544000000002</v>
      </c>
      <c r="BF22" s="53">
        <v>5.1781366666666457</v>
      </c>
      <c r="BG22" s="53">
        <v>28.864053333333366</v>
      </c>
      <c r="BH22" s="53">
        <v>136.89707999999999</v>
      </c>
      <c r="BI22" s="53">
        <v>63.466030000000003</v>
      </c>
      <c r="BJ22" s="53">
        <v>17.282220000000009</v>
      </c>
      <c r="BK22" s="53">
        <v>67.02427885057466</v>
      </c>
      <c r="BL22" s="53">
        <v>62.33974114942562</v>
      </c>
      <c r="BM22" s="53">
        <v>-4.9321274092010015</v>
      </c>
      <c r="BN22" s="53">
        <v>-4.2532100145278138</v>
      </c>
      <c r="BO22" s="53">
        <v>51.843135002421278</v>
      </c>
      <c r="BP22" s="53">
        <v>28.787970000000008</v>
      </c>
      <c r="BQ22" s="53">
        <v>-22.900176510000012</v>
      </c>
      <c r="BR22" s="53">
        <v>-8.2913939199999813</v>
      </c>
      <c r="BS22" s="53">
        <v>2.9044602479902961</v>
      </c>
      <c r="BT22" s="53">
        <v>15.112190077949787</v>
      </c>
      <c r="BU22" s="53">
        <v>28.553337260992762</v>
      </c>
      <c r="BV22" s="53">
        <v>26.405678470000026</v>
      </c>
      <c r="BW22" s="53">
        <v>70.461295469999982</v>
      </c>
      <c r="BX22" s="53">
        <v>102.59798136359873</v>
      </c>
      <c r="BY22" s="53">
        <v>210.30799999999999</v>
      </c>
      <c r="BZ22" s="53">
        <v>267.26631999999995</v>
      </c>
      <c r="CA22" s="53">
        <v>371.0231597072713</v>
      </c>
      <c r="CB22" s="53">
        <v>450.01638505241255</v>
      </c>
      <c r="CC22" s="53">
        <v>337.69041580410345</v>
      </c>
      <c r="CD22" s="53">
        <v>457.51462494865433</v>
      </c>
      <c r="CE22" s="53">
        <v>537.64791304362836</v>
      </c>
      <c r="CF22" s="53">
        <v>1411.703516542176</v>
      </c>
      <c r="CG22" s="53">
        <f t="shared" ref="CG22:CJ22" si="9">CG23+CG24+CG31</f>
        <v>530.24292721872143</v>
      </c>
      <c r="CH22" s="53">
        <f t="shared" si="9"/>
        <v>-75.097264309235754</v>
      </c>
      <c r="CI22" s="53">
        <f t="shared" si="9"/>
        <v>471.49589413853118</v>
      </c>
      <c r="CJ22" s="53">
        <f t="shared" si="9"/>
        <v>-7.073433909059883</v>
      </c>
      <c r="CK22" s="53">
        <f>CK23+CK24+CK31</f>
        <v>-87.417494236329063</v>
      </c>
      <c r="CL22" s="53">
        <f t="shared" ref="CL22:CN22" si="10">CL23+CL24+CL31</f>
        <v>68.11364570641814</v>
      </c>
      <c r="CM22" s="53">
        <f t="shared" si="10"/>
        <v>-143.14619771149501</v>
      </c>
      <c r="CN22" s="53">
        <f t="shared" si="10"/>
        <v>4501.4583974624775</v>
      </c>
      <c r="CO22" s="53">
        <f>CO23+CO24+CO31</f>
        <v>138.16566978476732</v>
      </c>
      <c r="CP22" s="53">
        <f>CP23+CP24+CP31</f>
        <v>-1077.151220680217</v>
      </c>
      <c r="CQ22" s="53">
        <f t="shared" ref="CQ22:CS22" si="11">CQ23+CQ24+CQ31</f>
        <v>-1816.0605827827208</v>
      </c>
      <c r="CR22" s="53">
        <f t="shared" si="11"/>
        <v>-903.32227819468687</v>
      </c>
      <c r="CS22" s="53">
        <f>CS23+CS24+CS31</f>
        <v>-1057.9681332966679</v>
      </c>
    </row>
    <row r="23" spans="2:97" x14ac:dyDescent="0.25">
      <c r="B23" s="33" t="s">
        <v>31</v>
      </c>
      <c r="C23" s="27" t="s">
        <v>60</v>
      </c>
      <c r="D23" s="50" t="s">
        <v>80</v>
      </c>
      <c r="E23" s="55">
        <v>1.4</v>
      </c>
      <c r="F23" s="55">
        <v>0.80000000000000027</v>
      </c>
      <c r="G23" s="55">
        <v>3.5</v>
      </c>
      <c r="H23" s="55">
        <v>10.600000000000001</v>
      </c>
      <c r="I23" s="55">
        <v>10.5</v>
      </c>
      <c r="J23" s="55">
        <v>7.1000000000000014</v>
      </c>
      <c r="K23" s="55">
        <v>4.5</v>
      </c>
      <c r="L23" s="55">
        <v>9.7999999999999972</v>
      </c>
      <c r="M23" s="55">
        <v>2.4</v>
      </c>
      <c r="N23" s="55">
        <v>3.1199999999999997</v>
      </c>
      <c r="O23" s="56">
        <v>2.5630000000000006</v>
      </c>
      <c r="P23" s="56">
        <v>23.017000000000003</v>
      </c>
      <c r="Q23" s="56">
        <v>4.8380000000000001</v>
      </c>
      <c r="R23" s="56">
        <v>16.72</v>
      </c>
      <c r="S23" s="56">
        <v>3.6700000000000017</v>
      </c>
      <c r="T23" s="56">
        <v>18.555399999999999</v>
      </c>
      <c r="U23" s="56">
        <v>7.2</v>
      </c>
      <c r="V23" s="56">
        <v>25.000000000000004</v>
      </c>
      <c r="W23" s="56">
        <v>-32.200000000000003</v>
      </c>
      <c r="X23" s="56">
        <v>45.9</v>
      </c>
      <c r="Y23" s="56">
        <v>8.4</v>
      </c>
      <c r="Z23" s="56">
        <v>11.799999999999999</v>
      </c>
      <c r="AA23" s="56">
        <v>16.8</v>
      </c>
      <c r="AB23" s="56">
        <v>15.100000000000001</v>
      </c>
      <c r="AC23" s="56">
        <v>11.9</v>
      </c>
      <c r="AD23" s="56">
        <v>17</v>
      </c>
      <c r="AE23" s="56">
        <v>22.800000000000004</v>
      </c>
      <c r="AF23" s="56">
        <v>263.90000000000003</v>
      </c>
      <c r="AG23" s="56">
        <v>16.2</v>
      </c>
      <c r="AH23" s="56">
        <v>372.51781664000004</v>
      </c>
      <c r="AI23" s="56">
        <v>25.339533359999962</v>
      </c>
      <c r="AJ23" s="56">
        <v>4.265000000003738E-2</v>
      </c>
      <c r="AK23" s="56">
        <v>4.5659999999999998</v>
      </c>
      <c r="AL23" s="56">
        <v>17.177</v>
      </c>
      <c r="AM23" s="56">
        <v>7.0861356000000022</v>
      </c>
      <c r="AN23" s="56">
        <v>9.8610000000000042</v>
      </c>
      <c r="AO23" s="56">
        <v>3.2908186237723909</v>
      </c>
      <c r="AP23" s="56">
        <v>5.8601813762276089</v>
      </c>
      <c r="AQ23" s="56">
        <v>12.323</v>
      </c>
      <c r="AR23" s="56">
        <v>15.696999999999999</v>
      </c>
      <c r="AS23" s="56">
        <v>4.3680000000000003</v>
      </c>
      <c r="AT23" s="56">
        <v>5.3339999999999996</v>
      </c>
      <c r="AU23" s="56">
        <v>4.1609999999999996</v>
      </c>
      <c r="AV23" s="56">
        <v>13.212</v>
      </c>
      <c r="AW23" s="56">
        <v>2.4670000000000001</v>
      </c>
      <c r="AX23" s="56">
        <v>3.1489999999999996</v>
      </c>
      <c r="AY23" s="56">
        <v>5.702</v>
      </c>
      <c r="AZ23" s="56">
        <v>18.788216629898209</v>
      </c>
      <c r="BA23" s="56">
        <v>3.2</v>
      </c>
      <c r="BB23" s="56">
        <v>12.731999999999999</v>
      </c>
      <c r="BC23" s="56">
        <v>3.9570000000000007</v>
      </c>
      <c r="BD23" s="56">
        <v>9.4490000000000016</v>
      </c>
      <c r="BE23" s="56">
        <v>0.88700000000000001</v>
      </c>
      <c r="BF23" s="56">
        <v>1.7629999999999999</v>
      </c>
      <c r="BG23" s="56">
        <v>2.4380000000000002</v>
      </c>
      <c r="BH23" s="56">
        <v>2.1789999999999994</v>
      </c>
      <c r="BI23" s="56">
        <v>0.32100000000000001</v>
      </c>
      <c r="BJ23" s="56">
        <v>0.66300000000000003</v>
      </c>
      <c r="BK23" s="56">
        <v>1.5709999999999997</v>
      </c>
      <c r="BL23" s="56">
        <v>1.8600000000000003</v>
      </c>
      <c r="BM23" s="56">
        <v>0.25238256658595642</v>
      </c>
      <c r="BN23" s="56">
        <v>0.77352341404358338</v>
      </c>
      <c r="BO23" s="56">
        <v>0.72488390799031488</v>
      </c>
      <c r="BP23" s="56">
        <v>16.701000000000001</v>
      </c>
      <c r="BQ23" s="56">
        <v>1.351</v>
      </c>
      <c r="BR23" s="56">
        <v>3.7789999999999999</v>
      </c>
      <c r="BS23" s="56">
        <v>3.778999999999999</v>
      </c>
      <c r="BT23" s="56">
        <v>5.8930000000000007</v>
      </c>
      <c r="BU23" s="56">
        <v>4.5132729571428571</v>
      </c>
      <c r="BV23" s="56">
        <v>3.1610000000000005</v>
      </c>
      <c r="BW23" s="56">
        <v>3.1609999999999996</v>
      </c>
      <c r="BX23" s="56">
        <v>12.377667461904762</v>
      </c>
      <c r="BY23" s="56">
        <v>4.9080000000000004</v>
      </c>
      <c r="BZ23" s="56">
        <v>4.0389999999999988</v>
      </c>
      <c r="CA23" s="56">
        <v>3.7170000000000005</v>
      </c>
      <c r="CB23" s="56">
        <v>10.857696350961541</v>
      </c>
      <c r="CC23" s="56">
        <v>4.1699759615384613</v>
      </c>
      <c r="CD23" s="56">
        <v>9.7254718413461525</v>
      </c>
      <c r="CE23" s="56">
        <v>7.416999999999998</v>
      </c>
      <c r="CF23" s="56">
        <v>7.1541059326923104</v>
      </c>
      <c r="CG23" s="56">
        <v>0</v>
      </c>
      <c r="CH23" s="56">
        <v>0</v>
      </c>
      <c r="CI23" s="56">
        <v>39.24005286754808</v>
      </c>
      <c r="CJ23" s="56">
        <v>9.4435793639423053</v>
      </c>
      <c r="CK23" s="56">
        <v>1.1910000000000001</v>
      </c>
      <c r="CL23" s="56">
        <v>19.466311701923079</v>
      </c>
      <c r="CM23" s="56">
        <v>12.481193735576923</v>
      </c>
      <c r="CN23" s="56">
        <v>48.699057153846155</v>
      </c>
      <c r="CO23" s="56">
        <v>0.36499999999999999</v>
      </c>
      <c r="CP23" s="56">
        <v>19.170000000000002</v>
      </c>
      <c r="CQ23" s="56">
        <v>0.61100000000000065</v>
      </c>
      <c r="CR23" s="56">
        <v>18.753999999999998</v>
      </c>
      <c r="CS23" s="56">
        <v>2.09</v>
      </c>
    </row>
    <row r="24" spans="2:97" x14ac:dyDescent="0.25">
      <c r="B24" s="33" t="s">
        <v>32</v>
      </c>
      <c r="C24" s="27" t="s">
        <v>61</v>
      </c>
      <c r="D24" s="50" t="s">
        <v>80</v>
      </c>
      <c r="E24" s="61">
        <v>6.7000000000000011</v>
      </c>
      <c r="F24" s="61">
        <v>61.099999999999994</v>
      </c>
      <c r="G24" s="61">
        <v>16.699999999999996</v>
      </c>
      <c r="H24" s="61">
        <v>34.999999999999986</v>
      </c>
      <c r="I24" s="61">
        <v>3.0999999999999996</v>
      </c>
      <c r="J24" s="61">
        <v>21.6</v>
      </c>
      <c r="K24" s="61">
        <v>11.199999999999996</v>
      </c>
      <c r="L24" s="61">
        <v>59.5</v>
      </c>
      <c r="M24" s="61">
        <v>9.8000000000000007</v>
      </c>
      <c r="N24" s="61">
        <v>29</v>
      </c>
      <c r="O24" s="61">
        <v>-1.5129999999999928</v>
      </c>
      <c r="P24" s="61">
        <v>26.012999999999991</v>
      </c>
      <c r="Q24" s="61">
        <v>6.1246499999999999</v>
      </c>
      <c r="R24" s="61">
        <v>10.241620000000001</v>
      </c>
      <c r="S24" s="61">
        <v>22.43181542</v>
      </c>
      <c r="T24" s="61">
        <v>3.3019145800000018</v>
      </c>
      <c r="U24" s="61">
        <v>11.776479999999999</v>
      </c>
      <c r="V24" s="61">
        <v>-1.0494799999999991</v>
      </c>
      <c r="W24" s="61">
        <v>46.462000000000003</v>
      </c>
      <c r="X24" s="61">
        <v>-58.568000000000005</v>
      </c>
      <c r="Y24" s="61">
        <v>55.5</v>
      </c>
      <c r="Z24" s="61">
        <v>27.4</v>
      </c>
      <c r="AA24" s="61">
        <v>28.360000000000003</v>
      </c>
      <c r="AB24" s="61">
        <v>32.239999999999995</v>
      </c>
      <c r="AC24" s="61">
        <v>52.2</v>
      </c>
      <c r="AD24" s="61">
        <v>44.123999999999995</v>
      </c>
      <c r="AE24" s="61">
        <v>52.176000000000009</v>
      </c>
      <c r="AF24" s="61">
        <v>-191.41000000000003</v>
      </c>
      <c r="AG24" s="61">
        <v>53.504000000000005</v>
      </c>
      <c r="AH24" s="61">
        <v>-328.38400000000001</v>
      </c>
      <c r="AI24" s="61">
        <v>69.931689999999989</v>
      </c>
      <c r="AJ24" s="61">
        <v>54.529116934950494</v>
      </c>
      <c r="AK24" s="61">
        <v>69.612819909999999</v>
      </c>
      <c r="AL24" s="61">
        <v>101.81829545912751</v>
      </c>
      <c r="AM24" s="61">
        <v>32.443101930303186</v>
      </c>
      <c r="AN24" s="61">
        <v>71.759090930163751</v>
      </c>
      <c r="AO24" s="61">
        <v>70.014379376488634</v>
      </c>
      <c r="AP24" s="61">
        <v>47.136550506788225</v>
      </c>
      <c r="AQ24" s="61">
        <v>163.95470775405579</v>
      </c>
      <c r="AR24" s="61">
        <v>111.75706875180381</v>
      </c>
      <c r="AS24" s="61">
        <v>61.307320000000004</v>
      </c>
      <c r="AT24" s="61">
        <v>98.898130000000009</v>
      </c>
      <c r="AU24" s="61">
        <v>37.304569999999998</v>
      </c>
      <c r="AV24" s="61">
        <v>111.74449990662141</v>
      </c>
      <c r="AW24" s="61">
        <v>104.83104</v>
      </c>
      <c r="AX24" s="61">
        <v>72.915770000000009</v>
      </c>
      <c r="AY24" s="61">
        <v>65.73051000000001</v>
      </c>
      <c r="AZ24" s="61">
        <v>131.95874854040838</v>
      </c>
      <c r="BA24" s="61">
        <v>144.09216000000001</v>
      </c>
      <c r="BB24" s="61">
        <v>24.311719999999973</v>
      </c>
      <c r="BC24" s="61">
        <v>47.69337000000003</v>
      </c>
      <c r="BD24" s="61">
        <v>237.87206999999998</v>
      </c>
      <c r="BE24" s="61">
        <v>93.928440000000009</v>
      </c>
      <c r="BF24" s="61">
        <v>16.715136666666655</v>
      </c>
      <c r="BG24" s="61">
        <v>57.726053333333347</v>
      </c>
      <c r="BH24" s="61">
        <v>120.21807999999999</v>
      </c>
      <c r="BI24" s="61">
        <v>47.645030000000006</v>
      </c>
      <c r="BJ24" s="61">
        <v>58.419219999999996</v>
      </c>
      <c r="BK24" s="61">
        <v>76.153278850574708</v>
      </c>
      <c r="BL24" s="61">
        <v>81.279741149425575</v>
      </c>
      <c r="BM24" s="61">
        <v>40.215490024213075</v>
      </c>
      <c r="BN24" s="61">
        <v>-5.9267334285714313</v>
      </c>
      <c r="BO24" s="61">
        <v>-9.2817489055690174</v>
      </c>
      <c r="BP24" s="61">
        <v>5.2869699999999966</v>
      </c>
      <c r="BQ24" s="61">
        <v>5.5488234900000002</v>
      </c>
      <c r="BR24" s="61">
        <v>-4.170393920000004</v>
      </c>
      <c r="BS24" s="61">
        <v>1.9254602479903085</v>
      </c>
      <c r="BT24" s="61">
        <v>-26.880809922050179</v>
      </c>
      <c r="BU24" s="61">
        <v>1.9400643038498835</v>
      </c>
      <c r="BV24" s="61">
        <v>78.644678470000002</v>
      </c>
      <c r="BW24" s="61">
        <v>31.600295470000002</v>
      </c>
      <c r="BX24" s="61">
        <v>91.020313901693982</v>
      </c>
      <c r="BY24" s="61">
        <v>248.29999999999998</v>
      </c>
      <c r="BZ24" s="61">
        <v>232.02732</v>
      </c>
      <c r="CA24" s="61">
        <v>356.20615970727135</v>
      </c>
      <c r="CB24" s="61">
        <v>443.358688701451</v>
      </c>
      <c r="CC24" s="61">
        <v>348.32043984256501</v>
      </c>
      <c r="CD24" s="61">
        <v>459.88915310730812</v>
      </c>
      <c r="CE24" s="61">
        <v>546.23091304362833</v>
      </c>
      <c r="CF24" s="61">
        <v>1423.9494106094837</v>
      </c>
      <c r="CG24" s="61">
        <f>CG25+CG30</f>
        <v>555.74292721872143</v>
      </c>
      <c r="CH24" s="61">
        <f t="shared" ref="CH24:CK24" si="12">CH25+CH30</f>
        <v>-51.897264309235773</v>
      </c>
      <c r="CI24" s="61">
        <f t="shared" si="12"/>
        <v>443.1558412709831</v>
      </c>
      <c r="CJ24" s="61">
        <f t="shared" si="12"/>
        <v>-14.417013273002166</v>
      </c>
      <c r="CK24" s="61">
        <f t="shared" si="12"/>
        <v>-55.508494236329099</v>
      </c>
      <c r="CL24" s="61">
        <f t="shared" ref="CL24:CO24" si="13">CL25+CL30</f>
        <v>101.5473340044951</v>
      </c>
      <c r="CM24" s="61">
        <f t="shared" si="13"/>
        <v>-173.92739144707195</v>
      </c>
      <c r="CN24" s="61">
        <f t="shared" si="13"/>
        <v>4437.2593403086312</v>
      </c>
      <c r="CO24" s="61">
        <f t="shared" si="13"/>
        <v>149.0006697847673</v>
      </c>
      <c r="CP24" s="61">
        <f t="shared" ref="CP24:CS24" si="14">CP25+CP30</f>
        <v>-1086.0212206802171</v>
      </c>
      <c r="CQ24" s="61">
        <f t="shared" si="14"/>
        <v>-1819.4715827827208</v>
      </c>
      <c r="CR24" s="61">
        <f t="shared" si="14"/>
        <v>-956.7366933019207</v>
      </c>
      <c r="CS24" s="61">
        <f t="shared" si="14"/>
        <v>-1053.7430773705646</v>
      </c>
    </row>
    <row r="25" spans="2:97" x14ac:dyDescent="0.25">
      <c r="B25" s="34" t="s">
        <v>33</v>
      </c>
      <c r="C25" s="27" t="s">
        <v>62</v>
      </c>
      <c r="D25" s="50" t="s">
        <v>80</v>
      </c>
      <c r="E25" s="60">
        <v>2.0000000000000004</v>
      </c>
      <c r="F25" s="60">
        <v>4.3000000000000007</v>
      </c>
      <c r="G25" s="60">
        <v>5.3999999999999986</v>
      </c>
      <c r="H25" s="60">
        <v>30.699999999999992</v>
      </c>
      <c r="I25" s="60">
        <v>-1.1000000000000005</v>
      </c>
      <c r="J25" s="60">
        <v>6.2000000000000011</v>
      </c>
      <c r="K25" s="60">
        <v>1.7999999999999972</v>
      </c>
      <c r="L25" s="60">
        <v>32.5</v>
      </c>
      <c r="M25" s="60">
        <v>2.5</v>
      </c>
      <c r="N25" s="60">
        <v>4.7999999999999989</v>
      </c>
      <c r="O25" s="60">
        <v>0.38700000000000578</v>
      </c>
      <c r="P25" s="60">
        <v>12.012999999999991</v>
      </c>
      <c r="Q25" s="60">
        <v>-1.8753500000000001</v>
      </c>
      <c r="R25" s="60">
        <v>-5.7583799999999981</v>
      </c>
      <c r="S25" s="60">
        <v>20.331815419999998</v>
      </c>
      <c r="T25" s="60">
        <v>3.3019145800000018</v>
      </c>
      <c r="U25" s="60">
        <v>7.4894800000000004</v>
      </c>
      <c r="V25" s="60">
        <v>-3.2594799999999999</v>
      </c>
      <c r="W25" s="60">
        <v>27.959</v>
      </c>
      <c r="X25" s="60">
        <v>-18.068000000000005</v>
      </c>
      <c r="Y25" s="60">
        <v>20.5</v>
      </c>
      <c r="Z25" s="60">
        <v>9.9</v>
      </c>
      <c r="AA25" s="60">
        <v>10.860000000000003</v>
      </c>
      <c r="AB25" s="60">
        <v>25.44</v>
      </c>
      <c r="AC25" s="60">
        <v>12.2</v>
      </c>
      <c r="AD25" s="60">
        <v>9.1239999999999952</v>
      </c>
      <c r="AE25" s="60">
        <v>47.176000000000009</v>
      </c>
      <c r="AF25" s="60">
        <v>-213.8</v>
      </c>
      <c r="AG25" s="60">
        <v>-1.5</v>
      </c>
      <c r="AH25" s="60">
        <v>-349.79700000000003</v>
      </c>
      <c r="AI25" s="60">
        <v>20.838689999999993</v>
      </c>
      <c r="AJ25" s="60">
        <v>69.709116934950487</v>
      </c>
      <c r="AK25" s="60">
        <v>4.3453199100000006</v>
      </c>
      <c r="AL25" s="60">
        <v>40.240795459127504</v>
      </c>
      <c r="AM25" s="60">
        <v>4.9346019303031845</v>
      </c>
      <c r="AN25" s="60">
        <v>42.151590930163756</v>
      </c>
      <c r="AO25" s="60">
        <v>-5.6656206235113711</v>
      </c>
      <c r="AP25" s="60">
        <v>7.6695505067882239</v>
      </c>
      <c r="AQ25" s="60">
        <v>112.70220775405576</v>
      </c>
      <c r="AR25" s="60">
        <v>70.202568751803824</v>
      </c>
      <c r="AS25" s="60">
        <v>0.79932000000000158</v>
      </c>
      <c r="AT25" s="60">
        <v>1.4061299999999992</v>
      </c>
      <c r="AU25" s="60">
        <v>5.8335699999999981</v>
      </c>
      <c r="AV25" s="60">
        <v>31.558499906621407</v>
      </c>
      <c r="AW25" s="60">
        <v>3.3039999999996184E-2</v>
      </c>
      <c r="AX25" s="60">
        <v>15.146770000000004</v>
      </c>
      <c r="AY25" s="60">
        <v>35.765510000000013</v>
      </c>
      <c r="AZ25" s="60">
        <v>16.717748540408376</v>
      </c>
      <c r="BA25" s="60">
        <v>-6.4258399999999938</v>
      </c>
      <c r="BB25" s="60">
        <v>2.9370199999999969</v>
      </c>
      <c r="BC25" s="60">
        <v>0.86107000000000511</v>
      </c>
      <c r="BD25" s="60">
        <v>93.019069999999971</v>
      </c>
      <c r="BE25" s="60">
        <v>-7.1125599999999984</v>
      </c>
      <c r="BF25" s="60">
        <v>-1.4525299999999994</v>
      </c>
      <c r="BG25" s="60">
        <v>7.4922200000000174</v>
      </c>
      <c r="BH25" s="60">
        <v>71.95107999999999</v>
      </c>
      <c r="BI25" s="60">
        <v>-7.9099699999999977</v>
      </c>
      <c r="BJ25" s="60">
        <v>0.37422000000000821</v>
      </c>
      <c r="BK25" s="60">
        <v>-1.6792211494252882</v>
      </c>
      <c r="BL25" s="60">
        <v>9.7158911494252962</v>
      </c>
      <c r="BM25" s="60">
        <v>-14.305509975786924</v>
      </c>
      <c r="BN25" s="60">
        <v>-36.533733428571438</v>
      </c>
      <c r="BO25" s="60">
        <v>-31.94174890556901</v>
      </c>
      <c r="BP25" s="60">
        <v>-11.982030000000002</v>
      </c>
      <c r="BQ25" s="60">
        <v>-10.971176509999999</v>
      </c>
      <c r="BR25" s="60">
        <v>-10.567393920000002</v>
      </c>
      <c r="BS25" s="60">
        <v>3.3201075599999967</v>
      </c>
      <c r="BT25" s="60">
        <v>-3.5411953999999923</v>
      </c>
      <c r="BU25" s="60">
        <v>-0.55510904999999866</v>
      </c>
      <c r="BV25" s="60">
        <v>12.707342470000004</v>
      </c>
      <c r="BW25" s="60">
        <v>0.86452247000000071</v>
      </c>
      <c r="BX25" s="60">
        <v>30.877701809999976</v>
      </c>
      <c r="BY25" s="60">
        <v>1.1452399999999976</v>
      </c>
      <c r="BZ25" s="60">
        <v>-1.9677899999999973</v>
      </c>
      <c r="CA25" s="60">
        <v>32.284459999999996</v>
      </c>
      <c r="CB25" s="60">
        <v>51.054805075389041</v>
      </c>
      <c r="CC25" s="60">
        <v>-6.1129501574349909</v>
      </c>
      <c r="CD25" s="60">
        <v>10.776465940713365</v>
      </c>
      <c r="CE25" s="60">
        <v>-6.277978977698595E-2</v>
      </c>
      <c r="CF25" s="60">
        <v>143.25292283170597</v>
      </c>
      <c r="CG25" s="60">
        <f>CG26+CG29</f>
        <v>-57.111421781278665</v>
      </c>
      <c r="CH25" s="60">
        <f t="shared" ref="CH25:CK25" si="15">CH26+CH29</f>
        <v>-46.963165309235791</v>
      </c>
      <c r="CI25" s="60">
        <f t="shared" si="15"/>
        <v>-60.542058729016773</v>
      </c>
      <c r="CJ25" s="60">
        <f t="shared" si="15"/>
        <v>-25.666179733002249</v>
      </c>
      <c r="CK25" s="60">
        <f t="shared" si="15"/>
        <v>-42.338076236328831</v>
      </c>
      <c r="CL25" s="60">
        <f t="shared" ref="CL25:CO25" si="16">CL26+CL29</f>
        <v>-49.198148536675198</v>
      </c>
      <c r="CM25" s="60">
        <f t="shared" si="16"/>
        <v>176.35062396049847</v>
      </c>
      <c r="CN25" s="60">
        <f t="shared" si="16"/>
        <v>-178.89186401776976</v>
      </c>
      <c r="CO25" s="60">
        <f t="shared" si="16"/>
        <v>-122.04057216298968</v>
      </c>
      <c r="CP25" s="60">
        <f t="shared" ref="CP25:CS25" si="17">CP26+CP29</f>
        <v>-27.676215938981521</v>
      </c>
      <c r="CQ25" s="60">
        <f t="shared" si="17"/>
        <v>-140.40491982619812</v>
      </c>
      <c r="CR25" s="60">
        <f t="shared" si="17"/>
        <v>-313.08803276192043</v>
      </c>
      <c r="CS25" s="60">
        <f t="shared" si="17"/>
        <v>-16.42528385056448</v>
      </c>
    </row>
    <row r="26" spans="2:97" x14ac:dyDescent="0.25">
      <c r="B26" s="37" t="s">
        <v>34</v>
      </c>
      <c r="C26" s="27" t="s">
        <v>63</v>
      </c>
      <c r="D26" s="50" t="s">
        <v>80</v>
      </c>
      <c r="E26" s="58">
        <v>2.0000000000000004</v>
      </c>
      <c r="F26" s="58">
        <v>4.3000000000000007</v>
      </c>
      <c r="G26" s="58">
        <v>5.3999999999999986</v>
      </c>
      <c r="H26" s="58">
        <v>30.699999999999992</v>
      </c>
      <c r="I26" s="58">
        <v>-1.1000000000000005</v>
      </c>
      <c r="J26" s="58">
        <v>6.2000000000000011</v>
      </c>
      <c r="K26" s="58">
        <v>1.7999999999999972</v>
      </c>
      <c r="L26" s="58">
        <v>32.5</v>
      </c>
      <c r="M26" s="58">
        <v>2.5</v>
      </c>
      <c r="N26" s="58">
        <v>4.7999999999999989</v>
      </c>
      <c r="O26" s="58">
        <v>0.38700000000000578</v>
      </c>
      <c r="P26" s="58">
        <v>12.012999999999991</v>
      </c>
      <c r="Q26" s="58">
        <v>-1.8753500000000001</v>
      </c>
      <c r="R26" s="58">
        <v>5.7416200000000019</v>
      </c>
      <c r="S26" s="58">
        <v>8.8318154199999963</v>
      </c>
      <c r="T26" s="58">
        <v>3.3019145800000018</v>
      </c>
      <c r="U26" s="58">
        <v>7.4894800000000004</v>
      </c>
      <c r="V26" s="58">
        <v>-3.2594799999999999</v>
      </c>
      <c r="W26" s="58">
        <v>27.959</v>
      </c>
      <c r="X26" s="58">
        <v>-18.068000000000005</v>
      </c>
      <c r="Y26" s="58">
        <v>20.5</v>
      </c>
      <c r="Z26" s="58">
        <v>9.9</v>
      </c>
      <c r="AA26" s="58">
        <v>10.860000000000003</v>
      </c>
      <c r="AB26" s="58">
        <v>25.44</v>
      </c>
      <c r="AC26" s="58">
        <v>12.2</v>
      </c>
      <c r="AD26" s="58">
        <v>15.999999999999996</v>
      </c>
      <c r="AE26" s="58">
        <v>40.300000000000011</v>
      </c>
      <c r="AF26" s="58">
        <v>3.2999999999999901</v>
      </c>
      <c r="AG26" s="58">
        <v>-1.5</v>
      </c>
      <c r="AH26" s="58">
        <v>6.703000000000003</v>
      </c>
      <c r="AI26" s="58">
        <v>21.809007049999995</v>
      </c>
      <c r="AJ26" s="58">
        <v>36.45534262999999</v>
      </c>
      <c r="AK26" s="58">
        <v>12.301319910000002</v>
      </c>
      <c r="AL26" s="58">
        <v>55.760094529999989</v>
      </c>
      <c r="AM26" s="58">
        <v>27.578899739430696</v>
      </c>
      <c r="AN26" s="58">
        <v>45.329050020163763</v>
      </c>
      <c r="AO26" s="58">
        <v>-4.4936663735113713</v>
      </c>
      <c r="AP26" s="58">
        <v>14.432007926788224</v>
      </c>
      <c r="AQ26" s="58">
        <v>15.957638382999995</v>
      </c>
      <c r="AR26" s="58">
        <v>66.530133164926028</v>
      </c>
      <c r="AS26" s="58">
        <v>15.245061880000002</v>
      </c>
      <c r="AT26" s="58">
        <v>5.1079658999999999</v>
      </c>
      <c r="AU26" s="58">
        <v>29.680257139999998</v>
      </c>
      <c r="AV26" s="58">
        <v>39.03599068662141</v>
      </c>
      <c r="AW26" s="58">
        <v>22.932012459999996</v>
      </c>
      <c r="AX26" s="58">
        <v>53.363770000000002</v>
      </c>
      <c r="AY26" s="58">
        <v>56.424180880000016</v>
      </c>
      <c r="AZ26" s="58">
        <v>13.929589579756502</v>
      </c>
      <c r="BA26" s="58">
        <v>34.838160000000002</v>
      </c>
      <c r="BB26" s="58">
        <v>41.051019999999994</v>
      </c>
      <c r="BC26" s="58">
        <v>33.300070000000005</v>
      </c>
      <c r="BD26" s="58">
        <v>134.26706999999999</v>
      </c>
      <c r="BE26" s="58">
        <v>27.538440000000005</v>
      </c>
      <c r="BF26" s="58">
        <v>29.780470000000001</v>
      </c>
      <c r="BG26" s="58">
        <v>31.843220000000013</v>
      </c>
      <c r="BH26" s="58">
        <v>71.102131199999988</v>
      </c>
      <c r="BI26" s="58">
        <v>22.365534580000002</v>
      </c>
      <c r="BJ26" s="58">
        <v>29.402222760000008</v>
      </c>
      <c r="BK26" s="58">
        <v>29.845816210574718</v>
      </c>
      <c r="BL26" s="58">
        <v>14.414236989425291</v>
      </c>
      <c r="BM26" s="58">
        <v>-4.5337850080387394</v>
      </c>
      <c r="BN26" s="58">
        <v>-21.885082547191292</v>
      </c>
      <c r="BO26" s="58">
        <v>-31.179180385569012</v>
      </c>
      <c r="BP26" s="58">
        <v>-11.982030000000002</v>
      </c>
      <c r="BQ26" s="58">
        <v>-10.971176509999999</v>
      </c>
      <c r="BR26" s="58">
        <v>-10.567393920000002</v>
      </c>
      <c r="BS26" s="58">
        <v>3.3201075599999967</v>
      </c>
      <c r="BT26" s="58">
        <v>-3.5411953999999923</v>
      </c>
      <c r="BU26" s="58">
        <v>-0.55510904999999866</v>
      </c>
      <c r="BV26" s="58">
        <v>12.707342470000004</v>
      </c>
      <c r="BW26" s="58">
        <v>0.86452247000000071</v>
      </c>
      <c r="BX26" s="58">
        <v>30.877701809999976</v>
      </c>
      <c r="BY26" s="58">
        <v>1.1452399999999976</v>
      </c>
      <c r="BZ26" s="58">
        <v>-1.9677899999999973</v>
      </c>
      <c r="CA26" s="58">
        <v>32.284459999999996</v>
      </c>
      <c r="CB26" s="58">
        <v>51.054805075389041</v>
      </c>
      <c r="CC26" s="58">
        <v>-6.1129501574349909</v>
      </c>
      <c r="CD26" s="58">
        <v>10.776465940713365</v>
      </c>
      <c r="CE26" s="58">
        <v>-6.277978977698595E-2</v>
      </c>
      <c r="CF26" s="58">
        <v>143.25292283170597</v>
      </c>
      <c r="CG26" s="58">
        <f t="shared" ref="CG26:CJ26" si="18">CG27+CG28</f>
        <v>-2.1758486397918517</v>
      </c>
      <c r="CH26" s="58">
        <f t="shared" si="18"/>
        <v>-6.9800765802190021</v>
      </c>
      <c r="CI26" s="58">
        <f t="shared" si="18"/>
        <v>-10.796970000000002</v>
      </c>
      <c r="CJ26" s="58">
        <f t="shared" si="18"/>
        <v>15.070069667477387</v>
      </c>
      <c r="CK26" s="58">
        <f>CK27+CK28</f>
        <v>27.016029279258689</v>
      </c>
      <c r="CL26" s="58">
        <f t="shared" ref="CL26:CN26" si="19">CL27+CL28</f>
        <v>5.0877459477372824</v>
      </c>
      <c r="CM26" s="58">
        <f t="shared" si="19"/>
        <v>7.6669500995871545</v>
      </c>
      <c r="CN26" s="58">
        <f t="shared" si="19"/>
        <v>28.083776270000001</v>
      </c>
      <c r="CO26" s="58">
        <f>CO27+CO28</f>
        <v>-9.8731812756994906</v>
      </c>
      <c r="CP26" s="58">
        <f>CP27+CP28</f>
        <v>4.3369591209704836</v>
      </c>
      <c r="CQ26" s="58">
        <f t="shared" ref="CQ26:CS26" si="20">CQ27+CQ28</f>
        <v>152.7796461210441</v>
      </c>
      <c r="CR26" s="58">
        <f t="shared" si="20"/>
        <v>53.894120715297852</v>
      </c>
      <c r="CS26" s="58">
        <f>CS27+CS28</f>
        <v>3.028754518740076</v>
      </c>
    </row>
    <row r="27" spans="2:97" x14ac:dyDescent="0.25">
      <c r="B27" s="38" t="s">
        <v>35</v>
      </c>
      <c r="C27" s="27" t="s">
        <v>64</v>
      </c>
      <c r="D27" s="50" t="s">
        <v>80</v>
      </c>
      <c r="E27" s="55">
        <v>4.9000000000000004</v>
      </c>
      <c r="F27" s="55">
        <v>11.200000000000001</v>
      </c>
      <c r="G27" s="55">
        <v>10.599999999999998</v>
      </c>
      <c r="H27" s="55">
        <v>39.399999999999991</v>
      </c>
      <c r="I27" s="55">
        <v>7.8</v>
      </c>
      <c r="J27" s="55">
        <v>10.8</v>
      </c>
      <c r="K27" s="55">
        <v>9.2999999999999972</v>
      </c>
      <c r="L27" s="55">
        <v>37.9</v>
      </c>
      <c r="M27" s="55">
        <v>9.4</v>
      </c>
      <c r="N27" s="55">
        <v>9.7999999999999989</v>
      </c>
      <c r="O27" s="55">
        <v>7.6620000000000026</v>
      </c>
      <c r="P27" s="55">
        <v>18.437999999999995</v>
      </c>
      <c r="Q27" s="55">
        <v>5.9</v>
      </c>
      <c r="R27" s="55">
        <v>11.4</v>
      </c>
      <c r="S27" s="55">
        <v>18.905735419999996</v>
      </c>
      <c r="T27" s="55">
        <v>31.794264580000004</v>
      </c>
      <c r="U27" s="55">
        <v>10.669</v>
      </c>
      <c r="V27" s="55">
        <v>9.9609999999999985</v>
      </c>
      <c r="W27" s="55">
        <v>11.559000000000001</v>
      </c>
      <c r="X27" s="55">
        <v>29.231999999999992</v>
      </c>
      <c r="Y27" s="55">
        <v>22.4</v>
      </c>
      <c r="Z27" s="55">
        <v>24.1</v>
      </c>
      <c r="AA27" s="55">
        <v>21.060000000000002</v>
      </c>
      <c r="AB27" s="55">
        <v>34.94</v>
      </c>
      <c r="AC27" s="55">
        <v>20.7</v>
      </c>
      <c r="AD27" s="55">
        <v>23.599999999999998</v>
      </c>
      <c r="AE27" s="55">
        <v>49.600000000000009</v>
      </c>
      <c r="AF27" s="55">
        <v>13.099999999999994</v>
      </c>
      <c r="AG27" s="55">
        <v>8.4</v>
      </c>
      <c r="AH27" s="55">
        <v>15.703000000000001</v>
      </c>
      <c r="AI27" s="55">
        <v>32.276317049999996</v>
      </c>
      <c r="AJ27" s="55">
        <v>48.488032629999992</v>
      </c>
      <c r="AK27" s="55">
        <v>22.805949910000002</v>
      </c>
      <c r="AL27" s="55">
        <v>67.182154529999991</v>
      </c>
      <c r="AM27" s="55">
        <v>37.690829739430697</v>
      </c>
      <c r="AN27" s="55">
        <v>58.938190020163759</v>
      </c>
      <c r="AO27" s="55">
        <v>4.6257936264886288</v>
      </c>
      <c r="AP27" s="55">
        <v>25.597677926788222</v>
      </c>
      <c r="AQ27" s="55">
        <v>25.453008382999997</v>
      </c>
      <c r="AR27" s="55">
        <v>79.481753164926033</v>
      </c>
      <c r="AS27" s="55">
        <v>27.109741880000001</v>
      </c>
      <c r="AT27" s="55">
        <v>16.745835900000003</v>
      </c>
      <c r="AU27" s="55">
        <v>43.435687139999999</v>
      </c>
      <c r="AV27" s="55">
        <v>54.709514715848115</v>
      </c>
      <c r="AW27" s="55">
        <v>37.130972459999995</v>
      </c>
      <c r="AX27" s="55">
        <v>67.423000000000002</v>
      </c>
      <c r="AY27" s="55">
        <v>70.887670880000016</v>
      </c>
      <c r="AZ27" s="55">
        <v>30.793279579756501</v>
      </c>
      <c r="BA27" s="55">
        <v>47.917999999999999</v>
      </c>
      <c r="BB27" s="55">
        <v>55.67799999999999</v>
      </c>
      <c r="BC27" s="55">
        <v>46.665000000000006</v>
      </c>
      <c r="BD27" s="55">
        <v>151.86699999999999</v>
      </c>
      <c r="BE27" s="55">
        <v>40.407000000000004</v>
      </c>
      <c r="BF27" s="55">
        <v>45.746000000000002</v>
      </c>
      <c r="BG27" s="55">
        <v>45.13000000000001</v>
      </c>
      <c r="BH27" s="55">
        <v>90.08105119999999</v>
      </c>
      <c r="BI27" s="55">
        <v>36.12750458</v>
      </c>
      <c r="BJ27" s="55">
        <v>47.521002760000009</v>
      </c>
      <c r="BK27" s="55">
        <v>44.092336210574715</v>
      </c>
      <c r="BL27" s="55">
        <v>35.644046989425291</v>
      </c>
      <c r="BM27" s="55">
        <v>11.40095499196126</v>
      </c>
      <c r="BN27" s="55">
        <v>23.514987452808715</v>
      </c>
      <c r="BO27" s="55">
        <v>5.3204796144309938</v>
      </c>
      <c r="BP27" s="55">
        <v>13.332000000000001</v>
      </c>
      <c r="BQ27" s="55">
        <v>4.4003234899999999</v>
      </c>
      <c r="BR27" s="55">
        <v>11.51474608</v>
      </c>
      <c r="BS27" s="55">
        <v>19.304327559999997</v>
      </c>
      <c r="BT27" s="55">
        <v>22.507774600000005</v>
      </c>
      <c r="BU27" s="55">
        <v>18.275390950000002</v>
      </c>
      <c r="BV27" s="55">
        <v>13.328552470000002</v>
      </c>
      <c r="BW27" s="55">
        <v>13.328552470000002</v>
      </c>
      <c r="BX27" s="55">
        <v>39.152891809999979</v>
      </c>
      <c r="BY27" s="55">
        <v>18.354759999999999</v>
      </c>
      <c r="BZ27" s="55">
        <v>8.6498100000000022</v>
      </c>
      <c r="CA27" s="55">
        <v>49.702349999999996</v>
      </c>
      <c r="CB27" s="55">
        <v>60.92735763764648</v>
      </c>
      <c r="CC27" s="55">
        <v>11.479609190207789</v>
      </c>
      <c r="CD27" s="55">
        <v>23.760505940713365</v>
      </c>
      <c r="CE27" s="55">
        <v>17.521968398848912</v>
      </c>
      <c r="CF27" s="55">
        <v>149.72336674000002</v>
      </c>
      <c r="CG27" s="55">
        <v>15.168713733037247</v>
      </c>
      <c r="CH27" s="55">
        <v>2.5039285499999977</v>
      </c>
      <c r="CI27" s="55">
        <v>7.4708400000000026</v>
      </c>
      <c r="CJ27" s="55">
        <v>22.433592445561171</v>
      </c>
      <c r="CK27" s="55">
        <v>45.71938926</v>
      </c>
      <c r="CL27" s="55">
        <v>15.89766420719188</v>
      </c>
      <c r="CM27" s="55">
        <v>26.985468819999994</v>
      </c>
      <c r="CN27" s="55">
        <v>36.622836270000008</v>
      </c>
      <c r="CO27" s="55">
        <v>9.4557307799999997</v>
      </c>
      <c r="CP27" s="55">
        <v>16.139882480000004</v>
      </c>
      <c r="CQ27" s="55">
        <v>173.1503534310441</v>
      </c>
      <c r="CR27" s="55">
        <v>62.53805095000007</v>
      </c>
      <c r="CS27" s="55">
        <v>25.301197012796798</v>
      </c>
    </row>
    <row r="28" spans="2:97" x14ac:dyDescent="0.25">
      <c r="B28" s="38" t="s">
        <v>36</v>
      </c>
      <c r="C28" s="27" t="s">
        <v>65</v>
      </c>
      <c r="D28" s="50" t="s">
        <v>80</v>
      </c>
      <c r="E28" s="55">
        <v>-2.9</v>
      </c>
      <c r="F28" s="55">
        <v>-6.9</v>
      </c>
      <c r="G28" s="55">
        <v>-5.1999999999999993</v>
      </c>
      <c r="H28" s="55">
        <v>-8.6999999999999993</v>
      </c>
      <c r="I28" s="55">
        <v>-8.9</v>
      </c>
      <c r="J28" s="55">
        <v>-4.5999999999999996</v>
      </c>
      <c r="K28" s="55">
        <v>-7.5</v>
      </c>
      <c r="L28" s="55">
        <v>-5.3999999999999986</v>
      </c>
      <c r="M28" s="55">
        <v>-6.9</v>
      </c>
      <c r="N28" s="55">
        <v>-5</v>
      </c>
      <c r="O28" s="55">
        <v>-7.2749999999999968</v>
      </c>
      <c r="P28" s="55">
        <v>-6.4250000000000043</v>
      </c>
      <c r="Q28" s="55">
        <v>-7.7753500000000004</v>
      </c>
      <c r="R28" s="55">
        <v>-5.6583799999999984</v>
      </c>
      <c r="S28" s="55">
        <v>-10.073919999999999</v>
      </c>
      <c r="T28" s="55">
        <v>-28.492350000000002</v>
      </c>
      <c r="U28" s="55">
        <v>-3.1795200000000001</v>
      </c>
      <c r="V28" s="55">
        <v>-13.220479999999998</v>
      </c>
      <c r="W28" s="55">
        <v>16.399999999999999</v>
      </c>
      <c r="X28" s="55">
        <v>-47.3</v>
      </c>
      <c r="Y28" s="55">
        <v>-1.9</v>
      </c>
      <c r="Z28" s="55">
        <v>-14.200000000000001</v>
      </c>
      <c r="AA28" s="55">
        <v>-10.199999999999999</v>
      </c>
      <c r="AB28" s="55">
        <v>-9.4999999999999964</v>
      </c>
      <c r="AC28" s="55">
        <v>-8.5</v>
      </c>
      <c r="AD28" s="55">
        <v>-7.6000000000000014</v>
      </c>
      <c r="AE28" s="55">
        <v>-9.2999999999999972</v>
      </c>
      <c r="AF28" s="55">
        <v>-9.8000000000000043</v>
      </c>
      <c r="AG28" s="55">
        <v>-9.9</v>
      </c>
      <c r="AH28" s="55">
        <v>-8.9999999999999982</v>
      </c>
      <c r="AI28" s="55">
        <v>-10.467310000000001</v>
      </c>
      <c r="AJ28" s="55">
        <v>-12.032689999999999</v>
      </c>
      <c r="AK28" s="55">
        <v>-10.504630000000001</v>
      </c>
      <c r="AL28" s="55">
        <v>-11.42206</v>
      </c>
      <c r="AM28" s="55">
        <v>-10.111930000000001</v>
      </c>
      <c r="AN28" s="55">
        <v>-13.609139999999996</v>
      </c>
      <c r="AO28" s="55">
        <v>-9.1194600000000001</v>
      </c>
      <c r="AP28" s="55">
        <v>-11.165669999999999</v>
      </c>
      <c r="AQ28" s="55">
        <v>-9.4953700000000012</v>
      </c>
      <c r="AR28" s="55">
        <v>-12.951620000000002</v>
      </c>
      <c r="AS28" s="55">
        <v>-11.86468</v>
      </c>
      <c r="AT28" s="55">
        <v>-11.637870000000003</v>
      </c>
      <c r="AU28" s="55">
        <v>-13.75543</v>
      </c>
      <c r="AV28" s="55">
        <v>-15.673524029226705</v>
      </c>
      <c r="AW28" s="55">
        <v>-14.19896</v>
      </c>
      <c r="AX28" s="55">
        <v>-14.059229999999999</v>
      </c>
      <c r="AY28" s="55">
        <v>-14.46349</v>
      </c>
      <c r="AZ28" s="55">
        <v>-16.863689999999998</v>
      </c>
      <c r="BA28" s="55">
        <v>-13.079840000000001</v>
      </c>
      <c r="BB28" s="55">
        <v>-14.62698</v>
      </c>
      <c r="BC28" s="55">
        <v>-13.364930000000001</v>
      </c>
      <c r="BD28" s="55">
        <v>-17.599930000000001</v>
      </c>
      <c r="BE28" s="55">
        <v>-12.868559999999999</v>
      </c>
      <c r="BF28" s="55">
        <v>-15.965530000000001</v>
      </c>
      <c r="BG28" s="55">
        <v>-13.286779999999997</v>
      </c>
      <c r="BH28" s="55">
        <v>-18.978920000000002</v>
      </c>
      <c r="BI28" s="55">
        <v>-13.76197</v>
      </c>
      <c r="BJ28" s="55">
        <v>-18.118780000000001</v>
      </c>
      <c r="BK28" s="55">
        <v>-14.246519999999997</v>
      </c>
      <c r="BL28" s="55">
        <v>-21.229810000000001</v>
      </c>
      <c r="BM28" s="55">
        <v>-15.93474</v>
      </c>
      <c r="BN28" s="55">
        <v>-45.400070000000007</v>
      </c>
      <c r="BO28" s="55">
        <v>-36.499660000000006</v>
      </c>
      <c r="BP28" s="55">
        <v>-25.314030000000002</v>
      </c>
      <c r="BQ28" s="55">
        <v>-15.371499999999999</v>
      </c>
      <c r="BR28" s="55">
        <v>-22.082140000000003</v>
      </c>
      <c r="BS28" s="55">
        <v>-15.984220000000001</v>
      </c>
      <c r="BT28" s="55">
        <v>-26.048969999999997</v>
      </c>
      <c r="BU28" s="55">
        <v>-18.830500000000001</v>
      </c>
      <c r="BV28" s="55">
        <v>-0.62120999999999782</v>
      </c>
      <c r="BW28" s="55">
        <v>-12.464030000000001</v>
      </c>
      <c r="BX28" s="55">
        <v>-8.275190000000002</v>
      </c>
      <c r="BY28" s="55">
        <v>-17.209520000000001</v>
      </c>
      <c r="BZ28" s="55">
        <v>-10.617599999999999</v>
      </c>
      <c r="CA28" s="55">
        <v>-17.41789</v>
      </c>
      <c r="CB28" s="55">
        <v>-9.8725525622574395</v>
      </c>
      <c r="CC28" s="55">
        <v>-17.59255934764278</v>
      </c>
      <c r="CD28" s="55">
        <v>-12.98404</v>
      </c>
      <c r="CE28" s="55">
        <v>-17.584748188625898</v>
      </c>
      <c r="CF28" s="55">
        <v>-6.4704439082940439</v>
      </c>
      <c r="CG28" s="55">
        <v>-17.344562372829099</v>
      </c>
      <c r="CH28" s="55">
        <v>-9.4840051302189998</v>
      </c>
      <c r="CI28" s="55">
        <v>-18.267810000000004</v>
      </c>
      <c r="CJ28" s="55">
        <v>-7.3635227780837837</v>
      </c>
      <c r="CK28" s="55">
        <v>-18.703359980741311</v>
      </c>
      <c r="CL28" s="55">
        <v>-10.809918259454598</v>
      </c>
      <c r="CM28" s="55">
        <v>-19.31851872041284</v>
      </c>
      <c r="CN28" s="55">
        <v>-8.5390600000000063</v>
      </c>
      <c r="CO28" s="55">
        <v>-19.32891205569949</v>
      </c>
      <c r="CP28" s="55">
        <v>-11.802923359029521</v>
      </c>
      <c r="CQ28" s="55">
        <v>-20.37070731</v>
      </c>
      <c r="CR28" s="55">
        <v>-8.6439302347022178</v>
      </c>
      <c r="CS28" s="55">
        <v>-22.272442494056722</v>
      </c>
    </row>
    <row r="29" spans="2:97" x14ac:dyDescent="0.25">
      <c r="B29" s="39" t="s">
        <v>37</v>
      </c>
      <c r="C29" s="27" t="s">
        <v>66</v>
      </c>
      <c r="D29" s="50" t="s">
        <v>80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-11.5</v>
      </c>
      <c r="S29" s="55">
        <v>11.5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-6.8760000000000003</v>
      </c>
      <c r="AE29" s="55">
        <v>6.8760000000000003</v>
      </c>
      <c r="AF29" s="55">
        <v>-217.1</v>
      </c>
      <c r="AG29" s="55">
        <v>0</v>
      </c>
      <c r="AH29" s="55">
        <v>-356.5</v>
      </c>
      <c r="AI29" s="55">
        <v>-0.97031705000000024</v>
      </c>
      <c r="AJ29" s="55">
        <v>33.253774304950497</v>
      </c>
      <c r="AK29" s="55">
        <v>-7.9560000000000013</v>
      </c>
      <c r="AL29" s="55">
        <v>-15.519299070872485</v>
      </c>
      <c r="AM29" s="55">
        <v>-22.644297809127512</v>
      </c>
      <c r="AN29" s="55">
        <v>-3.1774590900000046</v>
      </c>
      <c r="AO29" s="55">
        <v>-1.17195425</v>
      </c>
      <c r="AP29" s="55">
        <v>-6.7624574199999996</v>
      </c>
      <c r="AQ29" s="55">
        <v>96.744569371055775</v>
      </c>
      <c r="AR29" s="55">
        <v>3.6724355868777909</v>
      </c>
      <c r="AS29" s="55">
        <v>-14.44574188</v>
      </c>
      <c r="AT29" s="55">
        <v>-3.7018359000000007</v>
      </c>
      <c r="AU29" s="55">
        <v>-23.84668714</v>
      </c>
      <c r="AV29" s="55">
        <v>-7.4774907800000028</v>
      </c>
      <c r="AW29" s="55">
        <v>-22.89897246</v>
      </c>
      <c r="AX29" s="55">
        <v>-38.216999999999999</v>
      </c>
      <c r="AY29" s="55">
        <v>-20.658670880000003</v>
      </c>
      <c r="AZ29" s="55">
        <v>2.7881589606518737</v>
      </c>
      <c r="BA29" s="55">
        <v>-41.263999999999996</v>
      </c>
      <c r="BB29" s="55">
        <v>-38.113999999999997</v>
      </c>
      <c r="BC29" s="55">
        <v>-32.439</v>
      </c>
      <c r="BD29" s="55">
        <v>-41.248000000000012</v>
      </c>
      <c r="BE29" s="55">
        <v>-34.651000000000003</v>
      </c>
      <c r="BF29" s="55">
        <v>-31.233000000000001</v>
      </c>
      <c r="BG29" s="55">
        <v>-24.350999999999996</v>
      </c>
      <c r="BH29" s="55">
        <v>0.84894880000000938</v>
      </c>
      <c r="BI29" s="55">
        <v>-30.27550458</v>
      </c>
      <c r="BJ29" s="55">
        <v>-29.02800276</v>
      </c>
      <c r="BK29" s="55">
        <v>-31.525037360000006</v>
      </c>
      <c r="BL29" s="55">
        <v>-4.6983458399999947</v>
      </c>
      <c r="BM29" s="55">
        <v>-9.7717249677481846</v>
      </c>
      <c r="BN29" s="55">
        <v>-14.648650881380146</v>
      </c>
      <c r="BO29" s="55">
        <v>-0.76256851999999853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-54.935573141486813</v>
      </c>
      <c r="CH29" s="55">
        <v>-39.983088729016785</v>
      </c>
      <c r="CI29" s="55">
        <v>-49.745088729016771</v>
      </c>
      <c r="CJ29" s="55">
        <v>-40.736249400479636</v>
      </c>
      <c r="CK29" s="55">
        <v>-69.35410551558752</v>
      </c>
      <c r="CL29" s="55">
        <v>-54.285894484412481</v>
      </c>
      <c r="CM29" s="55">
        <v>168.68367386091131</v>
      </c>
      <c r="CN29" s="55">
        <v>-206.97564028776975</v>
      </c>
      <c r="CO29" s="55">
        <v>-112.16739088729018</v>
      </c>
      <c r="CP29" s="55">
        <v>-32.013175059952005</v>
      </c>
      <c r="CQ29" s="55">
        <v>-293.18456594724222</v>
      </c>
      <c r="CR29" s="55">
        <v>-366.98215347721828</v>
      </c>
      <c r="CS29" s="55">
        <v>-19.454038369304556</v>
      </c>
    </row>
    <row r="30" spans="2:97" x14ac:dyDescent="0.25">
      <c r="B30" s="34" t="s">
        <v>38</v>
      </c>
      <c r="C30" s="27" t="s">
        <v>67</v>
      </c>
      <c r="D30" s="50" t="s">
        <v>80</v>
      </c>
      <c r="E30" s="55">
        <v>4.7</v>
      </c>
      <c r="F30" s="55">
        <v>56.8</v>
      </c>
      <c r="G30" s="55">
        <v>11.299999999999997</v>
      </c>
      <c r="H30" s="55">
        <v>4.2999999999999972</v>
      </c>
      <c r="I30" s="55">
        <v>4.2</v>
      </c>
      <c r="J30" s="55">
        <v>15.400000000000002</v>
      </c>
      <c r="K30" s="55">
        <v>9.3999999999999986</v>
      </c>
      <c r="L30" s="55">
        <v>27</v>
      </c>
      <c r="M30" s="55">
        <v>7.3</v>
      </c>
      <c r="N30" s="55">
        <v>24.2</v>
      </c>
      <c r="O30" s="55">
        <v>-1.8999999999999986</v>
      </c>
      <c r="P30" s="55">
        <v>14</v>
      </c>
      <c r="Q30" s="55">
        <v>8</v>
      </c>
      <c r="R30" s="55">
        <v>16</v>
      </c>
      <c r="S30" s="55">
        <v>2.1000000000000014</v>
      </c>
      <c r="T30" s="55">
        <v>0</v>
      </c>
      <c r="U30" s="55">
        <v>4.286999999999999</v>
      </c>
      <c r="V30" s="55">
        <v>2.2100000000000009</v>
      </c>
      <c r="W30" s="55">
        <v>18.503</v>
      </c>
      <c r="X30" s="55">
        <v>-40.5</v>
      </c>
      <c r="Y30" s="55">
        <v>35</v>
      </c>
      <c r="Z30" s="55">
        <v>17.5</v>
      </c>
      <c r="AA30" s="55">
        <v>17.5</v>
      </c>
      <c r="AB30" s="55">
        <v>6.7999999999999972</v>
      </c>
      <c r="AC30" s="55">
        <v>40</v>
      </c>
      <c r="AD30" s="55">
        <v>35</v>
      </c>
      <c r="AE30" s="55">
        <v>5</v>
      </c>
      <c r="AF30" s="55">
        <v>22.39</v>
      </c>
      <c r="AG30" s="55">
        <v>55.004000000000005</v>
      </c>
      <c r="AH30" s="55">
        <v>21.413</v>
      </c>
      <c r="AI30" s="55">
        <v>49.092999999999996</v>
      </c>
      <c r="AJ30" s="55">
        <v>-15.179999999999993</v>
      </c>
      <c r="AK30" s="55">
        <v>65.267499999999998</v>
      </c>
      <c r="AL30" s="55">
        <v>61.577500000000001</v>
      </c>
      <c r="AM30" s="55">
        <v>27.508500000000002</v>
      </c>
      <c r="AN30" s="55">
        <v>29.607499999999998</v>
      </c>
      <c r="AO30" s="55">
        <v>75.680000000000007</v>
      </c>
      <c r="AP30" s="55">
        <v>39.466999999999999</v>
      </c>
      <c r="AQ30" s="55">
        <v>51.252500000000012</v>
      </c>
      <c r="AR30" s="55">
        <v>41.554499999999997</v>
      </c>
      <c r="AS30" s="55">
        <v>60.508000000000003</v>
      </c>
      <c r="AT30" s="55">
        <v>97.492000000000004</v>
      </c>
      <c r="AU30" s="55">
        <v>31.470999999999997</v>
      </c>
      <c r="AV30" s="55">
        <v>80.186000000000007</v>
      </c>
      <c r="AW30" s="55">
        <v>104.798</v>
      </c>
      <c r="AX30" s="55">
        <v>57.768999999999998</v>
      </c>
      <c r="AY30" s="55">
        <v>29.965000000000003</v>
      </c>
      <c r="AZ30" s="55">
        <v>115.24100000000001</v>
      </c>
      <c r="BA30" s="55">
        <v>150.518</v>
      </c>
      <c r="BB30" s="55">
        <v>21.374699999999976</v>
      </c>
      <c r="BC30" s="55">
        <v>46.832300000000025</v>
      </c>
      <c r="BD30" s="55">
        <v>144.85300000000001</v>
      </c>
      <c r="BE30" s="55">
        <v>101.04100000000001</v>
      </c>
      <c r="BF30" s="55">
        <v>18.167666666666655</v>
      </c>
      <c r="BG30" s="55">
        <v>50.23383333333333</v>
      </c>
      <c r="BH30" s="55">
        <v>48.266999999999996</v>
      </c>
      <c r="BI30" s="55">
        <v>55.555</v>
      </c>
      <c r="BJ30" s="55">
        <v>58.044999999999987</v>
      </c>
      <c r="BK30" s="55">
        <v>77.832499999999996</v>
      </c>
      <c r="BL30" s="55">
        <v>71.563850000000272</v>
      </c>
      <c r="BM30" s="55">
        <v>54.521000000000001</v>
      </c>
      <c r="BN30" s="55">
        <v>30.607000000000006</v>
      </c>
      <c r="BO30" s="55">
        <v>22.659999999999993</v>
      </c>
      <c r="BP30" s="55">
        <v>17.268999999999998</v>
      </c>
      <c r="BQ30" s="55">
        <v>16.52</v>
      </c>
      <c r="BR30" s="55">
        <v>6.3969999999999985</v>
      </c>
      <c r="BS30" s="55">
        <v>-1.3946473120096883</v>
      </c>
      <c r="BT30" s="55">
        <v>-23.339614522050187</v>
      </c>
      <c r="BU30" s="55">
        <v>2.4951733538498821</v>
      </c>
      <c r="BV30" s="55">
        <v>65.937336000000002</v>
      </c>
      <c r="BW30" s="55">
        <v>30.735773000000002</v>
      </c>
      <c r="BX30" s="55">
        <v>60.142612091694012</v>
      </c>
      <c r="BY30" s="55">
        <v>247.15475999999998</v>
      </c>
      <c r="BZ30" s="55">
        <v>233.99511000000001</v>
      </c>
      <c r="CA30" s="55">
        <v>323.92169970727133</v>
      </c>
      <c r="CB30" s="55">
        <v>392.30388362606197</v>
      </c>
      <c r="CC30" s="55">
        <v>354.43338999999997</v>
      </c>
      <c r="CD30" s="55">
        <v>449.11268716659475</v>
      </c>
      <c r="CE30" s="55">
        <v>546.29369283340532</v>
      </c>
      <c r="CF30" s="55">
        <v>1280.6964877777777</v>
      </c>
      <c r="CG30" s="55">
        <v>612.85434900000007</v>
      </c>
      <c r="CH30" s="55">
        <v>-4.934098999999982</v>
      </c>
      <c r="CI30" s="55">
        <v>503.69789999999989</v>
      </c>
      <c r="CJ30" s="55">
        <v>11.249166460000083</v>
      </c>
      <c r="CK30" s="55">
        <v>-13.170418000000268</v>
      </c>
      <c r="CL30" s="55">
        <v>150.7454825411703</v>
      </c>
      <c r="CM30" s="55">
        <v>-350.27801540757042</v>
      </c>
      <c r="CN30" s="55">
        <v>4616.1512043264011</v>
      </c>
      <c r="CO30" s="55">
        <v>271.04124194775699</v>
      </c>
      <c r="CP30" s="55">
        <v>-1058.3450047412355</v>
      </c>
      <c r="CQ30" s="55">
        <v>-1679.0666629565226</v>
      </c>
      <c r="CR30" s="55">
        <v>-643.64866054000026</v>
      </c>
      <c r="CS30" s="55">
        <v>-1037.3177935200001</v>
      </c>
    </row>
    <row r="31" spans="2:97" x14ac:dyDescent="0.25">
      <c r="B31" s="40" t="s">
        <v>39</v>
      </c>
      <c r="C31" s="27" t="s">
        <v>68</v>
      </c>
      <c r="D31" s="50" t="s">
        <v>80</v>
      </c>
      <c r="E31" s="55">
        <v>5.0999999999999996</v>
      </c>
      <c r="F31" s="55">
        <v>-3.8999999999999995</v>
      </c>
      <c r="G31" s="55">
        <v>-3.7</v>
      </c>
      <c r="H31" s="55">
        <v>4.5</v>
      </c>
      <c r="I31" s="55">
        <v>-4.2</v>
      </c>
      <c r="J31" s="55">
        <v>-6.3</v>
      </c>
      <c r="K31" s="55">
        <v>4.5999999999999996</v>
      </c>
      <c r="L31" s="55">
        <v>-5</v>
      </c>
      <c r="M31" s="55">
        <v>-6.6</v>
      </c>
      <c r="N31" s="55">
        <v>-4.0999999999999996</v>
      </c>
      <c r="O31" s="55">
        <v>-1.7000000000000011</v>
      </c>
      <c r="P31" s="55">
        <v>4.0999999999999996</v>
      </c>
      <c r="Q31" s="55">
        <v>-8.6000000000000014</v>
      </c>
      <c r="R31" s="55">
        <v>-1.7999999999999989</v>
      </c>
      <c r="S31" s="55">
        <v>-5.8000000000000025</v>
      </c>
      <c r="T31" s="55">
        <v>-11.099999999999994</v>
      </c>
      <c r="U31" s="55">
        <v>-1.1000000000000085</v>
      </c>
      <c r="V31" s="55">
        <v>-2.1999999999999886</v>
      </c>
      <c r="W31" s="55">
        <v>-5.8000000000000114</v>
      </c>
      <c r="X31" s="55">
        <v>3.5000000000000089</v>
      </c>
      <c r="Y31" s="55">
        <v>-5.8</v>
      </c>
      <c r="Z31" s="55">
        <v>-11.599999999999998</v>
      </c>
      <c r="AA31" s="55">
        <v>-5.6000000000000014</v>
      </c>
      <c r="AB31" s="55">
        <v>6.1999999999999993</v>
      </c>
      <c r="AC31" s="55">
        <v>-2.8</v>
      </c>
      <c r="AD31" s="55">
        <v>-23.3</v>
      </c>
      <c r="AE31" s="55">
        <v>14.400000000000002</v>
      </c>
      <c r="AF31" s="55">
        <v>7.6</v>
      </c>
      <c r="AG31" s="55">
        <v>-32.700000000000003</v>
      </c>
      <c r="AH31" s="55">
        <v>-14.5</v>
      </c>
      <c r="AI31" s="55">
        <v>-15.399999999999999</v>
      </c>
      <c r="AJ31" s="55">
        <v>-32.4</v>
      </c>
      <c r="AK31" s="55">
        <v>14</v>
      </c>
      <c r="AL31" s="55">
        <v>-19.600000000000001</v>
      </c>
      <c r="AM31" s="55">
        <v>15.199999999999994</v>
      </c>
      <c r="AN31" s="55">
        <v>-15.399999999999977</v>
      </c>
      <c r="AO31" s="55">
        <v>27</v>
      </c>
      <c r="AP31" s="55">
        <v>0.36749135357322871</v>
      </c>
      <c r="AQ31" s="55">
        <v>6.7325086464267727</v>
      </c>
      <c r="AR31" s="55">
        <v>-10.100000000000001</v>
      </c>
      <c r="AS31" s="55">
        <v>36.6</v>
      </c>
      <c r="AT31" s="55">
        <v>-41.1</v>
      </c>
      <c r="AU31" s="55">
        <v>29.9</v>
      </c>
      <c r="AV31" s="55">
        <v>-22.5</v>
      </c>
      <c r="AW31" s="55">
        <v>-11.4</v>
      </c>
      <c r="AX31" s="55">
        <v>-9.6</v>
      </c>
      <c r="AY31" s="55">
        <v>4.3474123821192983</v>
      </c>
      <c r="AZ31" s="55">
        <v>-15.64741238211931</v>
      </c>
      <c r="BA31" s="55">
        <v>0.59574841716403171</v>
      </c>
      <c r="BB31" s="55">
        <v>-16.895748417164032</v>
      </c>
      <c r="BC31" s="55">
        <v>-3.8999999999999879</v>
      </c>
      <c r="BD31" s="55">
        <v>-44.800000000000011</v>
      </c>
      <c r="BE31" s="55">
        <v>49</v>
      </c>
      <c r="BF31" s="55">
        <v>-13.300000000000011</v>
      </c>
      <c r="BG31" s="55">
        <v>-31.299999999999983</v>
      </c>
      <c r="BH31" s="55">
        <v>14.5</v>
      </c>
      <c r="BI31" s="55">
        <v>15.5</v>
      </c>
      <c r="BJ31" s="55">
        <v>-41.799999999999983</v>
      </c>
      <c r="BK31" s="55">
        <v>-10.700000000000045</v>
      </c>
      <c r="BL31" s="55">
        <v>-20.799999999999955</v>
      </c>
      <c r="BM31" s="55">
        <v>-45.400000000000034</v>
      </c>
      <c r="BN31" s="55">
        <v>0.90000000000003411</v>
      </c>
      <c r="BO31" s="55">
        <v>60.399999999999977</v>
      </c>
      <c r="BP31" s="55">
        <v>6.8000000000000114</v>
      </c>
      <c r="BQ31" s="55">
        <v>-29.800000000000011</v>
      </c>
      <c r="BR31" s="55">
        <v>-7.8999999999999773</v>
      </c>
      <c r="BS31" s="55">
        <v>-2.8000000000000114</v>
      </c>
      <c r="BT31" s="55">
        <v>36.099999999999966</v>
      </c>
      <c r="BU31" s="55">
        <v>22.100000000000023</v>
      </c>
      <c r="BV31" s="55">
        <v>-55.399999999999977</v>
      </c>
      <c r="BW31" s="55">
        <v>35.699999999999989</v>
      </c>
      <c r="BX31" s="55">
        <v>-0.80000000000001137</v>
      </c>
      <c r="BY31" s="55">
        <v>-42.899999999999977</v>
      </c>
      <c r="BZ31" s="55">
        <v>31.199999999999989</v>
      </c>
      <c r="CA31" s="55">
        <v>11.099999999999966</v>
      </c>
      <c r="CB31" s="55">
        <v>-4.1999999999999886</v>
      </c>
      <c r="CC31" s="55">
        <v>-14.800000000000011</v>
      </c>
      <c r="CD31" s="55">
        <v>-12.099999999999966</v>
      </c>
      <c r="CE31" s="55">
        <v>-16</v>
      </c>
      <c r="CF31" s="55">
        <v>-19.400000000000034</v>
      </c>
      <c r="CG31" s="55">
        <v>-25.5</v>
      </c>
      <c r="CH31" s="55">
        <v>-23.199999999999989</v>
      </c>
      <c r="CI31" s="55">
        <v>-10.899999999999977</v>
      </c>
      <c r="CJ31" s="55">
        <v>-2.1000000000000227</v>
      </c>
      <c r="CK31" s="55">
        <v>-33.099999999999966</v>
      </c>
      <c r="CL31" s="55">
        <v>-52.900000000000034</v>
      </c>
      <c r="CM31" s="55">
        <v>18.300000000000011</v>
      </c>
      <c r="CN31" s="55">
        <v>15.5</v>
      </c>
      <c r="CO31" s="55">
        <v>-11.199999999999989</v>
      </c>
      <c r="CP31" s="55">
        <v>-10.300000000000011</v>
      </c>
      <c r="CQ31" s="55">
        <v>2.8000000000000114</v>
      </c>
      <c r="CR31" s="55">
        <v>34.660415107233788</v>
      </c>
      <c r="CS31" s="55">
        <v>-6.3150559261031844</v>
      </c>
    </row>
    <row r="32" spans="2:97" x14ac:dyDescent="0.25">
      <c r="B32" s="41" t="s">
        <v>40</v>
      </c>
      <c r="C32" s="27" t="s">
        <v>69</v>
      </c>
      <c r="D32" s="50" t="s">
        <v>80</v>
      </c>
      <c r="E32" s="58">
        <v>40.699999999999974</v>
      </c>
      <c r="F32" s="58">
        <v>-19.199999999999982</v>
      </c>
      <c r="G32" s="58">
        <v>19.499999999999989</v>
      </c>
      <c r="H32" s="58">
        <v>-22.199999999999953</v>
      </c>
      <c r="I32" s="58">
        <v>39.002500000000019</v>
      </c>
      <c r="J32" s="58">
        <v>4.3975000000000009</v>
      </c>
      <c r="K32" s="58">
        <v>-9.0740000000000158</v>
      </c>
      <c r="L32" s="58">
        <v>-33.826000000000008</v>
      </c>
      <c r="M32" s="58">
        <v>8.5730999999999824</v>
      </c>
      <c r="N32" s="58">
        <v>-4.3310999999999993</v>
      </c>
      <c r="O32" s="58">
        <v>5.413685035647843</v>
      </c>
      <c r="P32" s="58">
        <v>-15.039595035647892</v>
      </c>
      <c r="Q32" s="58">
        <v>24.158395290322591</v>
      </c>
      <c r="R32" s="58">
        <v>-1.1048212903226045</v>
      </c>
      <c r="S32" s="58">
        <v>-19.177361750148744</v>
      </c>
      <c r="T32" s="58">
        <v>11.168422776934481</v>
      </c>
      <c r="U32" s="58">
        <v>5.4281410165052613</v>
      </c>
      <c r="V32" s="58">
        <v>-16.66430568224995</v>
      </c>
      <c r="W32" s="58">
        <v>27.635962429803236</v>
      </c>
      <c r="X32" s="58">
        <v>-28.571346553598623</v>
      </c>
      <c r="Y32" s="58">
        <v>4.0518761988556022</v>
      </c>
      <c r="Z32" s="58">
        <v>5.3609417224010834</v>
      </c>
      <c r="AA32" s="58">
        <v>5.6264919286011335</v>
      </c>
      <c r="AB32" s="58">
        <v>-28.111495545229126</v>
      </c>
      <c r="AC32" s="58">
        <v>-0.54061883381841369</v>
      </c>
      <c r="AD32" s="58">
        <v>34.177105260883067</v>
      </c>
      <c r="AE32" s="58">
        <v>-20.733441721907937</v>
      </c>
      <c r="AF32" s="58">
        <v>11.727955366037492</v>
      </c>
      <c r="AG32" s="58">
        <v>-3.7874767965345129</v>
      </c>
      <c r="AH32" s="58">
        <v>2.839548909235269</v>
      </c>
      <c r="AI32" s="58">
        <v>20.374601906489644</v>
      </c>
      <c r="AJ32" s="58">
        <v>-0.33665063997267808</v>
      </c>
      <c r="AK32" s="58">
        <v>54.104034368699828</v>
      </c>
      <c r="AL32" s="58">
        <v>-29.512181642709862</v>
      </c>
      <c r="AM32" s="58">
        <v>-28.039729620945561</v>
      </c>
      <c r="AN32" s="58">
        <v>21.913076812814168</v>
      </c>
      <c r="AO32" s="58">
        <v>8.180109409140826</v>
      </c>
      <c r="AP32" s="58">
        <v>-1.6009537333042232</v>
      </c>
      <c r="AQ32" s="58">
        <v>19.60849649085651</v>
      </c>
      <c r="AR32" s="58">
        <v>-15.182475122333287</v>
      </c>
      <c r="AS32" s="58">
        <v>-15.097225839765358</v>
      </c>
      <c r="AT32" s="58">
        <v>34.799185771405426</v>
      </c>
      <c r="AU32" s="58">
        <v>17.401283470061344</v>
      </c>
      <c r="AV32" s="58">
        <v>-12.359654896255606</v>
      </c>
      <c r="AW32" s="58">
        <v>12.169245907608342</v>
      </c>
      <c r="AX32" s="58">
        <v>-7.2522764937106245</v>
      </c>
      <c r="AY32" s="58">
        <v>-11.567190217814556</v>
      </c>
      <c r="AZ32" s="58">
        <v>-9.3118353826735927</v>
      </c>
      <c r="BA32" s="58">
        <v>-10.50232129629768</v>
      </c>
      <c r="BB32" s="58">
        <v>21.868581694825647</v>
      </c>
      <c r="BC32" s="58">
        <v>14.667681267002024</v>
      </c>
      <c r="BD32" s="58">
        <v>-44.776731581302954</v>
      </c>
      <c r="BE32" s="58">
        <v>-5.1831735000416472</v>
      </c>
      <c r="BF32" s="58">
        <v>-8.5757213416244014</v>
      </c>
      <c r="BG32" s="58">
        <v>2.84376315409272</v>
      </c>
      <c r="BH32" s="58">
        <v>32.737825336781071</v>
      </c>
      <c r="BI32" s="58">
        <v>-17.050745547380771</v>
      </c>
      <c r="BJ32" s="58">
        <v>57.933167071915875</v>
      </c>
      <c r="BK32" s="58">
        <v>27.249885551618178</v>
      </c>
      <c r="BL32" s="58">
        <v>-9.4542207898057313</v>
      </c>
      <c r="BM32" s="58">
        <v>39.499483611298849</v>
      </c>
      <c r="BN32" s="58">
        <v>59.398853190442203</v>
      </c>
      <c r="BO32" s="58">
        <v>-73.303213339036063</v>
      </c>
      <c r="BP32" s="58">
        <v>-27.322238407328946</v>
      </c>
      <c r="BQ32" s="58">
        <v>-9.9550176081796842</v>
      </c>
      <c r="BR32" s="58">
        <v>-22.820154266281854</v>
      </c>
      <c r="BS32" s="58">
        <v>-51.057671826106493</v>
      </c>
      <c r="BT32" s="58">
        <v>16.032504456479142</v>
      </c>
      <c r="BU32" s="58">
        <v>5.3276844194718649</v>
      </c>
      <c r="BV32" s="58">
        <v>-19.296674300715416</v>
      </c>
      <c r="BW32" s="58">
        <v>-63.595819150702965</v>
      </c>
      <c r="BX32" s="58">
        <v>70.531938396111741</v>
      </c>
      <c r="BY32" s="58">
        <v>-25.386591499879842</v>
      </c>
      <c r="BZ32" s="58">
        <v>4.2865109034231068</v>
      </c>
      <c r="CA32" s="58">
        <v>35.801210596457111</v>
      </c>
      <c r="CB32" s="58">
        <v>-6.7203488017479458</v>
      </c>
      <c r="CC32" s="58">
        <v>-2.993348869258682</v>
      </c>
      <c r="CD32" s="58">
        <v>-2.1614454587689238</v>
      </c>
      <c r="CE32" s="58">
        <v>20.067857680334896</v>
      </c>
      <c r="CF32" s="58">
        <v>15.238383597134089</v>
      </c>
      <c r="CG32" s="58">
        <f>CG33-(CG13+CG22)</f>
        <v>-201.39951765514724</v>
      </c>
      <c r="CH32" s="58">
        <f t="shared" ref="CH32:CK32" si="21">CH33-(CH13+CH22)</f>
        <v>215.86643438627488</v>
      </c>
      <c r="CI32" s="58">
        <f t="shared" si="21"/>
        <v>60.989843370559811</v>
      </c>
      <c r="CJ32" s="58">
        <f t="shared" si="21"/>
        <v>-67.346997933221232</v>
      </c>
      <c r="CK32" s="58">
        <f t="shared" si="21"/>
        <v>10.014009424087718</v>
      </c>
      <c r="CL32" s="58">
        <f t="shared" ref="CL32:CO32" si="22">CL33-(CL13+CL22)</f>
        <v>-5.3349627226758116</v>
      </c>
      <c r="CM32" s="58">
        <f t="shared" si="22"/>
        <v>-1.7328578031946904</v>
      </c>
      <c r="CN32" s="58">
        <f t="shared" si="22"/>
        <v>-2216.7707085489842</v>
      </c>
      <c r="CO32" s="58">
        <f t="shared" si="22"/>
        <v>8.8226711169323266</v>
      </c>
      <c r="CP32" s="58">
        <f t="shared" ref="CP32:CS32" si="23">CP33-(CP13+CP22)</f>
        <v>64.284724579241583</v>
      </c>
      <c r="CQ32" s="58">
        <f t="shared" si="23"/>
        <v>-44.47836631764585</v>
      </c>
      <c r="CR32" s="58">
        <f t="shared" si="23"/>
        <v>-73.603097878363428</v>
      </c>
      <c r="CS32" s="58">
        <f t="shared" si="23"/>
        <v>3.2382112270146308</v>
      </c>
    </row>
    <row r="33" spans="2:97" x14ac:dyDescent="0.25">
      <c r="B33" s="41" t="s">
        <v>41</v>
      </c>
      <c r="C33" s="27" t="s">
        <v>70</v>
      </c>
      <c r="D33" s="50" t="s">
        <v>80</v>
      </c>
      <c r="E33" s="58">
        <v>20.399999999999999</v>
      </c>
      <c r="F33" s="58">
        <v>11.3</v>
      </c>
      <c r="G33" s="58">
        <v>11.2</v>
      </c>
      <c r="H33" s="58">
        <v>-0.39999999999999858</v>
      </c>
      <c r="I33" s="58">
        <v>-7.3</v>
      </c>
      <c r="J33" s="58">
        <v>-0.19999999999999996</v>
      </c>
      <c r="K33" s="58">
        <v>-4.1999999999999993</v>
      </c>
      <c r="L33" s="58">
        <v>-0.19999999999999929</v>
      </c>
      <c r="M33" s="58">
        <v>-2.6000000000000085</v>
      </c>
      <c r="N33" s="58">
        <v>-7.999999999999992</v>
      </c>
      <c r="O33" s="58">
        <v>-11.8</v>
      </c>
      <c r="P33" s="58">
        <v>-3</v>
      </c>
      <c r="Q33" s="58">
        <v>-7.841999999999997</v>
      </c>
      <c r="R33" s="58">
        <v>-7.258</v>
      </c>
      <c r="S33" s="58">
        <v>-15.740999999999996</v>
      </c>
      <c r="T33" s="58">
        <v>21.952000000000005</v>
      </c>
      <c r="U33" s="58">
        <v>-12.400000000000006</v>
      </c>
      <c r="V33" s="58">
        <v>1.7999999999999972</v>
      </c>
      <c r="W33" s="58">
        <v>2.4000000000000199</v>
      </c>
      <c r="X33" s="58">
        <v>-34.900000000000013</v>
      </c>
      <c r="Y33" s="58">
        <v>7.7</v>
      </c>
      <c r="Z33" s="58">
        <v>0.39999999999999947</v>
      </c>
      <c r="AA33" s="58">
        <v>-5.0000000000000053</v>
      </c>
      <c r="AB33" s="58">
        <v>5.0399999999999974</v>
      </c>
      <c r="AC33" s="58">
        <v>7.4</v>
      </c>
      <c r="AD33" s="58">
        <v>29.9</v>
      </c>
      <c r="AE33" s="58">
        <v>18.600000000000001</v>
      </c>
      <c r="AF33" s="58">
        <v>-12.999999999999998</v>
      </c>
      <c r="AG33" s="58">
        <v>3.5999999999999996</v>
      </c>
      <c r="AH33" s="58">
        <v>-15.899999999999999</v>
      </c>
      <c r="AI33" s="58">
        <v>17.309349999999998</v>
      </c>
      <c r="AJ33" s="58">
        <v>-6.3866200000000042</v>
      </c>
      <c r="AK33" s="58">
        <v>31.081909999999997</v>
      </c>
      <c r="AL33" s="58">
        <v>16.48801000000001</v>
      </c>
      <c r="AM33" s="58">
        <v>-16.963840000000022</v>
      </c>
      <c r="AN33" s="58">
        <v>-24.984190000000005</v>
      </c>
      <c r="AO33" s="58">
        <v>44.678870000000032</v>
      </c>
      <c r="AP33" s="58">
        <v>12.62195298009771</v>
      </c>
      <c r="AQ33" s="58">
        <v>148.79628701990225</v>
      </c>
      <c r="AR33" s="58">
        <v>28.348250000000068</v>
      </c>
      <c r="AS33" s="58">
        <v>-24.627870000000001</v>
      </c>
      <c r="AT33" s="58">
        <v>59.266100000000023</v>
      </c>
      <c r="AU33" s="58">
        <v>23.225729999999981</v>
      </c>
      <c r="AV33" s="58">
        <v>58.675119237882384</v>
      </c>
      <c r="AW33" s="58">
        <v>-3.8839100000000224</v>
      </c>
      <c r="AX33" s="58">
        <v>-15.704469999999976</v>
      </c>
      <c r="AY33" s="58">
        <v>25.166839999999929</v>
      </c>
      <c r="AZ33" s="58">
        <v>-20.545699999999961</v>
      </c>
      <c r="BA33" s="58">
        <v>11.020472655342921</v>
      </c>
      <c r="BB33" s="58">
        <v>-61.565672655342922</v>
      </c>
      <c r="BC33" s="58">
        <v>108.30949999999994</v>
      </c>
      <c r="BD33" s="58">
        <v>-24.870839999999937</v>
      </c>
      <c r="BE33" s="58">
        <v>-52.78803000000002</v>
      </c>
      <c r="BF33" s="58">
        <v>-92.839599999999962</v>
      </c>
      <c r="BG33" s="58">
        <v>-74.748140000000063</v>
      </c>
      <c r="BH33" s="58">
        <v>100.92381000000005</v>
      </c>
      <c r="BI33" s="58">
        <v>-70.316200000000038</v>
      </c>
      <c r="BJ33" s="58">
        <v>-22.681019999999975</v>
      </c>
      <c r="BK33" s="58">
        <v>-41.322749999999978</v>
      </c>
      <c r="BL33" s="58">
        <v>17.925260000000023</v>
      </c>
      <c r="BM33" s="58">
        <v>-51.662200000000091</v>
      </c>
      <c r="BN33" s="58">
        <v>-6.4415799999999308</v>
      </c>
      <c r="BO33" s="58">
        <v>-20.32190000000007</v>
      </c>
      <c r="BP33" s="58">
        <v>-29.257929999999959</v>
      </c>
      <c r="BQ33" s="58">
        <v>14.668949999999908</v>
      </c>
      <c r="BR33" s="58">
        <v>-2.5499599999999809</v>
      </c>
      <c r="BS33" s="58">
        <v>-32.734819999999957</v>
      </c>
      <c r="BT33" s="58">
        <v>-32.716849999999972</v>
      </c>
      <c r="BU33" s="58">
        <v>-8.7489400000000916</v>
      </c>
      <c r="BV33" s="58">
        <v>-37.240189999999977</v>
      </c>
      <c r="BW33" s="58">
        <v>-7.3917499999999769</v>
      </c>
      <c r="BX33" s="58">
        <v>-16.153489999999973</v>
      </c>
      <c r="BY33" s="58">
        <v>-94.044470000000004</v>
      </c>
      <c r="BZ33" s="58">
        <v>-45.758980000000022</v>
      </c>
      <c r="CA33" s="58">
        <v>-28.522340000000014</v>
      </c>
      <c r="CB33" s="58">
        <v>36.086060000000018</v>
      </c>
      <c r="CC33" s="58">
        <v>-71.223319311758928</v>
      </c>
      <c r="CD33" s="58">
        <v>-15.648943241626711</v>
      </c>
      <c r="CE33" s="58">
        <v>-1.435307547669467</v>
      </c>
      <c r="CF33" s="58">
        <v>39.361235550627107</v>
      </c>
      <c r="CG33" s="58">
        <f>-CG34</f>
        <v>-76.699999999999989</v>
      </c>
      <c r="CH33" s="58">
        <f t="shared" ref="CH33:CS33" si="24">-CH34</f>
        <v>73.900000000000034</v>
      </c>
      <c r="CI33" s="58">
        <f t="shared" si="24"/>
        <v>65.699999999999932</v>
      </c>
      <c r="CJ33" s="58">
        <f t="shared" si="24"/>
        <v>41.800000000000068</v>
      </c>
      <c r="CK33" s="58">
        <f t="shared" si="24"/>
        <v>-53.800000000000068</v>
      </c>
      <c r="CL33" s="58">
        <f t="shared" si="24"/>
        <v>-13.600000000000023</v>
      </c>
      <c r="CM33" s="58">
        <f t="shared" si="24"/>
        <v>206.20000000000005</v>
      </c>
      <c r="CN33" s="58">
        <f t="shared" si="24"/>
        <v>-8.6000000000000227</v>
      </c>
      <c r="CO33" s="58">
        <f t="shared" si="24"/>
        <v>-132</v>
      </c>
      <c r="CP33" s="58">
        <f t="shared" si="24"/>
        <v>32</v>
      </c>
      <c r="CQ33" s="58">
        <f t="shared" si="24"/>
        <v>112.5</v>
      </c>
      <c r="CR33" s="58">
        <f t="shared" si="24"/>
        <v>109.03075717353227</v>
      </c>
      <c r="CS33" s="58">
        <f t="shared" si="24"/>
        <v>-175.49093260453367</v>
      </c>
    </row>
    <row r="34" spans="2:97" x14ac:dyDescent="0.25">
      <c r="B34" s="41" t="s">
        <v>42</v>
      </c>
      <c r="C34" s="27" t="s">
        <v>71</v>
      </c>
      <c r="D34" s="50" t="s">
        <v>80</v>
      </c>
      <c r="E34" s="53">
        <v>-20.399999999999999</v>
      </c>
      <c r="F34" s="53">
        <v>-11.3</v>
      </c>
      <c r="G34" s="53">
        <v>-11.2</v>
      </c>
      <c r="H34" s="53">
        <v>0.39999999999999858</v>
      </c>
      <c r="I34" s="53">
        <v>7.3</v>
      </c>
      <c r="J34" s="53">
        <v>0.19999999999999996</v>
      </c>
      <c r="K34" s="53">
        <v>4.1999999999999993</v>
      </c>
      <c r="L34" s="53">
        <v>0.19999999999999929</v>
      </c>
      <c r="M34" s="53">
        <v>2.6000000000000085</v>
      </c>
      <c r="N34" s="53">
        <v>7.999999999999992</v>
      </c>
      <c r="O34" s="53">
        <v>11.8</v>
      </c>
      <c r="P34" s="53">
        <v>3</v>
      </c>
      <c r="Q34" s="53">
        <v>7.841999999999997</v>
      </c>
      <c r="R34" s="53">
        <v>7.258</v>
      </c>
      <c r="S34" s="53">
        <v>15.740999999999996</v>
      </c>
      <c r="T34" s="53">
        <v>-21.952000000000005</v>
      </c>
      <c r="U34" s="53">
        <v>12.400000000000006</v>
      </c>
      <c r="V34" s="53">
        <v>-1.7999999999999972</v>
      </c>
      <c r="W34" s="53">
        <v>-2.4000000000000199</v>
      </c>
      <c r="X34" s="53">
        <v>34.900000000000013</v>
      </c>
      <c r="Y34" s="53">
        <v>-7.7</v>
      </c>
      <c r="Z34" s="53">
        <v>-0.39999999999999947</v>
      </c>
      <c r="AA34" s="53">
        <v>5.0000000000000053</v>
      </c>
      <c r="AB34" s="53">
        <v>-5.0399999999999974</v>
      </c>
      <c r="AC34" s="53">
        <v>-7.4</v>
      </c>
      <c r="AD34" s="53">
        <v>-29.9</v>
      </c>
      <c r="AE34" s="53">
        <v>-18.600000000000001</v>
      </c>
      <c r="AF34" s="53">
        <v>12.999999999999998</v>
      </c>
      <c r="AG34" s="53">
        <v>-3.5999999999999996</v>
      </c>
      <c r="AH34" s="53">
        <v>15.899999999999999</v>
      </c>
      <c r="AI34" s="53">
        <v>-17.309349999999998</v>
      </c>
      <c r="AJ34" s="53">
        <v>6.3866200000000042</v>
      </c>
      <c r="AK34" s="53">
        <v>-31.081909999999997</v>
      </c>
      <c r="AL34" s="53">
        <v>-16.48801000000001</v>
      </c>
      <c r="AM34" s="53">
        <v>16.963840000000022</v>
      </c>
      <c r="AN34" s="53">
        <v>24.984190000000005</v>
      </c>
      <c r="AO34" s="53">
        <v>-44.678870000000032</v>
      </c>
      <c r="AP34" s="53">
        <v>-12.62195298009771</v>
      </c>
      <c r="AQ34" s="53">
        <v>-148.79628701990225</v>
      </c>
      <c r="AR34" s="53">
        <v>-28.348250000000068</v>
      </c>
      <c r="AS34" s="53">
        <v>24.627870000000001</v>
      </c>
      <c r="AT34" s="53">
        <v>-59.266100000000023</v>
      </c>
      <c r="AU34" s="53">
        <v>-23.225729999999981</v>
      </c>
      <c r="AV34" s="53">
        <v>-58.675119237882384</v>
      </c>
      <c r="AW34" s="53">
        <v>3.8839100000000224</v>
      </c>
      <c r="AX34" s="53">
        <v>15.704469999999976</v>
      </c>
      <c r="AY34" s="53">
        <v>-25.166839999999929</v>
      </c>
      <c r="AZ34" s="53">
        <v>20.545699999999961</v>
      </c>
      <c r="BA34" s="53">
        <v>-11.020472655342921</v>
      </c>
      <c r="BB34" s="53">
        <v>61.565672655342922</v>
      </c>
      <c r="BC34" s="53">
        <v>-108.30949999999994</v>
      </c>
      <c r="BD34" s="53">
        <v>24.870839999999937</v>
      </c>
      <c r="BE34" s="53">
        <v>52.78803000000002</v>
      </c>
      <c r="BF34" s="53">
        <v>92.839599999999962</v>
      </c>
      <c r="BG34" s="53">
        <v>74.748140000000063</v>
      </c>
      <c r="BH34" s="53">
        <v>-100.92381000000005</v>
      </c>
      <c r="BI34" s="53">
        <v>70.316200000000038</v>
      </c>
      <c r="BJ34" s="53">
        <v>22.681019999999975</v>
      </c>
      <c r="BK34" s="53">
        <v>41.322749999999978</v>
      </c>
      <c r="BL34" s="53">
        <v>-17.925260000000023</v>
      </c>
      <c r="BM34" s="53">
        <v>51.662200000000091</v>
      </c>
      <c r="BN34" s="53">
        <v>6.4415799999999308</v>
      </c>
      <c r="BO34" s="53">
        <v>20.32190000000007</v>
      </c>
      <c r="BP34" s="53">
        <v>29.257929999999959</v>
      </c>
      <c r="BQ34" s="53">
        <v>-14.668949999999908</v>
      </c>
      <c r="BR34" s="53">
        <v>2.5499599999999809</v>
      </c>
      <c r="BS34" s="53">
        <v>32.734819999999957</v>
      </c>
      <c r="BT34" s="53">
        <v>32.716849999999972</v>
      </c>
      <c r="BU34" s="53">
        <v>8.7489400000000916</v>
      </c>
      <c r="BV34" s="53">
        <v>37.240189999999977</v>
      </c>
      <c r="BW34" s="53">
        <v>7.3917499999999769</v>
      </c>
      <c r="BX34" s="53">
        <v>16.153489999999973</v>
      </c>
      <c r="BY34" s="53">
        <v>94.044470000000004</v>
      </c>
      <c r="BZ34" s="53">
        <v>45.758980000000022</v>
      </c>
      <c r="CA34" s="53">
        <v>28.522340000000014</v>
      </c>
      <c r="CB34" s="53">
        <v>-36.086060000000018</v>
      </c>
      <c r="CC34" s="53">
        <v>71.223319311758928</v>
      </c>
      <c r="CD34" s="53">
        <v>15.648943241626711</v>
      </c>
      <c r="CE34" s="53">
        <v>1.435307547669467</v>
      </c>
      <c r="CF34" s="53">
        <v>-39.361235550627107</v>
      </c>
      <c r="CG34" s="53">
        <f>CG36+CG39</f>
        <v>76.699999999999989</v>
      </c>
      <c r="CH34" s="53">
        <f t="shared" ref="CH34:CK34" si="25">CH36+CH39</f>
        <v>-73.900000000000034</v>
      </c>
      <c r="CI34" s="53">
        <f t="shared" si="25"/>
        <v>-65.699999999999932</v>
      </c>
      <c r="CJ34" s="53">
        <f t="shared" si="25"/>
        <v>-41.800000000000068</v>
      </c>
      <c r="CK34" s="53">
        <f t="shared" si="25"/>
        <v>53.800000000000068</v>
      </c>
      <c r="CL34" s="53">
        <f t="shared" ref="CL34:CO34" si="26">CL36+CL39</f>
        <v>13.600000000000023</v>
      </c>
      <c r="CM34" s="53">
        <f t="shared" si="26"/>
        <v>-206.20000000000005</v>
      </c>
      <c r="CN34" s="53">
        <f t="shared" si="26"/>
        <v>8.6000000000000227</v>
      </c>
      <c r="CO34" s="53">
        <f t="shared" si="26"/>
        <v>132</v>
      </c>
      <c r="CP34" s="53">
        <f t="shared" ref="CP34:CS34" si="27">CP36+CP39</f>
        <v>-32</v>
      </c>
      <c r="CQ34" s="53">
        <f t="shared" si="27"/>
        <v>-112.5</v>
      </c>
      <c r="CR34" s="53">
        <f t="shared" si="27"/>
        <v>-109.03075717353227</v>
      </c>
      <c r="CS34" s="53">
        <f t="shared" si="27"/>
        <v>175.49093260453367</v>
      </c>
    </row>
    <row r="35" spans="2:97" x14ac:dyDescent="0.25">
      <c r="B35" s="49" t="s">
        <v>43</v>
      </c>
      <c r="C35" s="30"/>
      <c r="D35" s="8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64"/>
      <c r="CP35" s="64"/>
      <c r="CQ35" s="59"/>
      <c r="CR35" s="59"/>
      <c r="CS35" s="64"/>
    </row>
    <row r="36" spans="2:97" x14ac:dyDescent="0.25">
      <c r="B36" s="63" t="s">
        <v>44</v>
      </c>
      <c r="C36" s="27" t="s">
        <v>72</v>
      </c>
      <c r="D36" s="50" t="s">
        <v>80</v>
      </c>
      <c r="E36" s="55">
        <v>-20.399999999999999</v>
      </c>
      <c r="F36" s="55">
        <v>-11.3</v>
      </c>
      <c r="G36" s="55">
        <v>-11.2</v>
      </c>
      <c r="H36" s="55">
        <v>-18.200000000000003</v>
      </c>
      <c r="I36" s="55">
        <v>5.5</v>
      </c>
      <c r="J36" s="55">
        <v>2</v>
      </c>
      <c r="K36" s="55">
        <v>4.1999999999999993</v>
      </c>
      <c r="L36" s="55">
        <v>-28.5</v>
      </c>
      <c r="M36" s="55">
        <v>-1.3999999999999915</v>
      </c>
      <c r="N36" s="55">
        <v>-0.30000000000000848</v>
      </c>
      <c r="O36" s="55">
        <v>5.5</v>
      </c>
      <c r="P36" s="55">
        <v>-7.6999999999999993</v>
      </c>
      <c r="Q36" s="55">
        <v>7.2999999999999972</v>
      </c>
      <c r="R36" s="55">
        <v>0</v>
      </c>
      <c r="S36" s="55">
        <v>9.7999999999999972</v>
      </c>
      <c r="T36" s="55">
        <v>-17.900000000000006</v>
      </c>
      <c r="U36" s="55">
        <v>12.400000000000006</v>
      </c>
      <c r="V36" s="55">
        <v>-1.7999999999999972</v>
      </c>
      <c r="W36" s="55">
        <v>-2.4000000000000199</v>
      </c>
      <c r="X36" s="55">
        <v>23.300000000000011</v>
      </c>
      <c r="Y36" s="55">
        <v>-7.7</v>
      </c>
      <c r="Z36" s="55">
        <v>-0.39999999999999947</v>
      </c>
      <c r="AA36" s="55">
        <v>5.0000000000000053</v>
      </c>
      <c r="AB36" s="55">
        <v>-20.799999999999997</v>
      </c>
      <c r="AC36" s="55">
        <v>-9.9</v>
      </c>
      <c r="AD36" s="55">
        <v>-34.4</v>
      </c>
      <c r="AE36" s="55">
        <v>-22.700000000000003</v>
      </c>
      <c r="AF36" s="55">
        <v>6</v>
      </c>
      <c r="AG36" s="55">
        <v>-6.6</v>
      </c>
      <c r="AH36" s="55">
        <v>8.2999999999999989</v>
      </c>
      <c r="AI36" s="55">
        <v>-33.4</v>
      </c>
      <c r="AJ36" s="55">
        <v>-5.5999999999999979</v>
      </c>
      <c r="AK36" s="55">
        <v>-37.299999999999997</v>
      </c>
      <c r="AL36" s="55">
        <v>-29.100000000000009</v>
      </c>
      <c r="AM36" s="55">
        <v>10.600000000000023</v>
      </c>
      <c r="AN36" s="55">
        <v>12.400000000000006</v>
      </c>
      <c r="AO36" s="55">
        <v>-50.900000000000034</v>
      </c>
      <c r="AP36" s="55">
        <v>-24.476062980097709</v>
      </c>
      <c r="AQ36" s="55">
        <v>-155.62393701990226</v>
      </c>
      <c r="AR36" s="55">
        <v>-40.449000000000069</v>
      </c>
      <c r="AS36" s="55">
        <v>17.8</v>
      </c>
      <c r="AT36" s="55">
        <v>-70.40000000000002</v>
      </c>
      <c r="AU36" s="55">
        <v>-30.09999999999998</v>
      </c>
      <c r="AV36" s="55">
        <v>-72.2</v>
      </c>
      <c r="AW36" s="55">
        <v>-2.8999999999999773</v>
      </c>
      <c r="AX36" s="55">
        <v>3.2999999999999772</v>
      </c>
      <c r="AY36" s="55">
        <v>-32.09999999999993</v>
      </c>
      <c r="AZ36" s="55">
        <v>6.2999999999999545</v>
      </c>
      <c r="BA36" s="55">
        <v>-17.899032655342921</v>
      </c>
      <c r="BB36" s="55">
        <v>48.29903265534292</v>
      </c>
      <c r="BC36" s="55">
        <v>-115.59999999999994</v>
      </c>
      <c r="BD36" s="55">
        <v>9.6999999999999318</v>
      </c>
      <c r="BE36" s="55">
        <v>44.100000000000023</v>
      </c>
      <c r="BF36" s="55">
        <v>79.799999999999955</v>
      </c>
      <c r="BG36" s="55">
        <v>67.300000000000068</v>
      </c>
      <c r="BH36" s="55">
        <v>-117.20000000000005</v>
      </c>
      <c r="BI36" s="55">
        <v>62.700000000000045</v>
      </c>
      <c r="BJ36" s="55">
        <v>6.8999999999999773</v>
      </c>
      <c r="BK36" s="55">
        <v>33.899999999999977</v>
      </c>
      <c r="BL36" s="55">
        <v>-35.600000000000023</v>
      </c>
      <c r="BM36" s="55">
        <v>43.400000000000091</v>
      </c>
      <c r="BN36" s="55">
        <v>-10.300000000000068</v>
      </c>
      <c r="BO36" s="55">
        <v>11.800000000000068</v>
      </c>
      <c r="BP36" s="55">
        <v>10.799999999999955</v>
      </c>
      <c r="BQ36" s="55">
        <v>-23.099999999999909</v>
      </c>
      <c r="BR36" s="55">
        <v>-15.600000000000023</v>
      </c>
      <c r="BS36" s="55">
        <v>24.299999999999955</v>
      </c>
      <c r="BT36" s="55">
        <v>12.399999999999977</v>
      </c>
      <c r="BU36" s="55">
        <v>0.40000000000009095</v>
      </c>
      <c r="BV36" s="55">
        <v>17.899999999999977</v>
      </c>
      <c r="BW36" s="55">
        <v>-1.1000000000000227</v>
      </c>
      <c r="BX36" s="55">
        <v>-5.1000000000000227</v>
      </c>
      <c r="BY36" s="55">
        <v>85.5</v>
      </c>
      <c r="BZ36" s="55">
        <v>25.100000000000023</v>
      </c>
      <c r="CA36" s="55">
        <v>20.800000000000011</v>
      </c>
      <c r="CB36" s="55">
        <v>-75.800000000000011</v>
      </c>
      <c r="CC36" s="55">
        <v>12.700000000000045</v>
      </c>
      <c r="CD36" s="55">
        <v>-6.4000000000000909</v>
      </c>
      <c r="CE36" s="55">
        <v>-6.1999999999999318</v>
      </c>
      <c r="CF36" s="55">
        <v>-47.595000000000027</v>
      </c>
      <c r="CG36" s="55">
        <v>76.699999999999989</v>
      </c>
      <c r="CH36" s="55">
        <v>-73.900000000000034</v>
      </c>
      <c r="CI36" s="55">
        <v>-65.699999999999932</v>
      </c>
      <c r="CJ36" s="55">
        <v>-41.800000000000068</v>
      </c>
      <c r="CK36" s="55">
        <v>53.800000000000068</v>
      </c>
      <c r="CL36" s="55">
        <v>13.600000000000023</v>
      </c>
      <c r="CM36" s="55">
        <v>-206.20000000000005</v>
      </c>
      <c r="CN36" s="55">
        <v>8.6000000000000227</v>
      </c>
      <c r="CO36" s="55">
        <v>132</v>
      </c>
      <c r="CP36" s="55">
        <v>-32</v>
      </c>
      <c r="CQ36" s="55">
        <v>-112.5</v>
      </c>
      <c r="CR36" s="55">
        <v>-109.03075717353227</v>
      </c>
      <c r="CS36" s="55">
        <v>175.49093260453367</v>
      </c>
    </row>
    <row r="37" spans="2:97" x14ac:dyDescent="0.25">
      <c r="B37" s="40" t="s">
        <v>45</v>
      </c>
      <c r="C37" s="27" t="s">
        <v>73</v>
      </c>
      <c r="D37" s="50" t="s">
        <v>80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55"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0</v>
      </c>
      <c r="CB37" s="55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55">
        <v>0</v>
      </c>
      <c r="CO37" s="55">
        <v>0</v>
      </c>
      <c r="CP37" s="55">
        <v>0</v>
      </c>
      <c r="CQ37" s="55">
        <v>0</v>
      </c>
      <c r="CR37" s="55">
        <v>0</v>
      </c>
      <c r="CS37" s="55">
        <v>0</v>
      </c>
    </row>
    <row r="38" spans="2:97" x14ac:dyDescent="0.25">
      <c r="B38" s="40" t="s">
        <v>46</v>
      </c>
      <c r="C38" s="27" t="s">
        <v>74</v>
      </c>
      <c r="D38" s="50" t="s">
        <v>80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55"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5"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0</v>
      </c>
      <c r="CG38" s="55">
        <v>0</v>
      </c>
      <c r="CH38" s="55">
        <v>0</v>
      </c>
      <c r="CI38" s="55">
        <v>0</v>
      </c>
      <c r="CJ38" s="55">
        <v>0</v>
      </c>
      <c r="CK38" s="55">
        <v>0</v>
      </c>
      <c r="CL38" s="55">
        <v>0</v>
      </c>
      <c r="CM38" s="55">
        <v>0</v>
      </c>
      <c r="CN38" s="55">
        <v>0</v>
      </c>
      <c r="CO38" s="55">
        <v>0</v>
      </c>
      <c r="CP38" s="55">
        <v>0</v>
      </c>
      <c r="CQ38" s="55">
        <v>0</v>
      </c>
      <c r="CR38" s="55">
        <v>0</v>
      </c>
      <c r="CS38" s="55">
        <v>0</v>
      </c>
    </row>
    <row r="39" spans="2:97" x14ac:dyDescent="0.25">
      <c r="B39" s="40" t="s">
        <v>47</v>
      </c>
      <c r="C39" s="27" t="s">
        <v>75</v>
      </c>
      <c r="D39" s="50" t="s">
        <v>80</v>
      </c>
      <c r="E39" s="58">
        <v>0</v>
      </c>
      <c r="F39" s="58">
        <v>0</v>
      </c>
      <c r="G39" s="58">
        <v>0</v>
      </c>
      <c r="H39" s="58">
        <v>18.600000000000001</v>
      </c>
      <c r="I39" s="58">
        <v>1.8</v>
      </c>
      <c r="J39" s="58">
        <v>-1.8</v>
      </c>
      <c r="K39" s="58">
        <v>0</v>
      </c>
      <c r="L39" s="58">
        <v>28.7</v>
      </c>
      <c r="M39" s="58">
        <v>4</v>
      </c>
      <c r="N39" s="58">
        <v>8.3000000000000007</v>
      </c>
      <c r="O39" s="58">
        <v>6.3000000000000007</v>
      </c>
      <c r="P39" s="58">
        <v>10.7</v>
      </c>
      <c r="Q39" s="58">
        <v>0.54200000000000004</v>
      </c>
      <c r="R39" s="58">
        <v>7.258</v>
      </c>
      <c r="S39" s="58">
        <v>5.9409999999999998</v>
      </c>
      <c r="T39" s="58">
        <v>-4.0519999999999996</v>
      </c>
      <c r="U39" s="58">
        <v>0</v>
      </c>
      <c r="V39" s="58">
        <v>0</v>
      </c>
      <c r="W39" s="58">
        <v>0</v>
      </c>
      <c r="X39" s="58">
        <v>11.6</v>
      </c>
      <c r="Y39" s="58">
        <v>0</v>
      </c>
      <c r="Z39" s="58">
        <v>0</v>
      </c>
      <c r="AA39" s="58">
        <v>0</v>
      </c>
      <c r="AB39" s="58">
        <v>15.76</v>
      </c>
      <c r="AC39" s="58">
        <v>2.5</v>
      </c>
      <c r="AD39" s="58">
        <v>4.5</v>
      </c>
      <c r="AE39" s="58">
        <v>4.0999999999999996</v>
      </c>
      <c r="AF39" s="58">
        <v>6.9999999999999982</v>
      </c>
      <c r="AG39" s="58">
        <v>3</v>
      </c>
      <c r="AH39" s="58">
        <v>7.6000000000000005</v>
      </c>
      <c r="AI39" s="58">
        <v>16.09065</v>
      </c>
      <c r="AJ39" s="58">
        <v>11.986620000000002</v>
      </c>
      <c r="AK39" s="58">
        <v>6.2180900000000001</v>
      </c>
      <c r="AL39" s="58">
        <v>12.611989999999999</v>
      </c>
      <c r="AM39" s="58">
        <v>6.3638399999999988</v>
      </c>
      <c r="AN39" s="58">
        <v>12.58419</v>
      </c>
      <c r="AO39" s="58">
        <v>6.2211299999999996</v>
      </c>
      <c r="AP39" s="58">
        <v>11.854109999999999</v>
      </c>
      <c r="AQ39" s="58">
        <v>6.8276500000000002</v>
      </c>
      <c r="AR39" s="58">
        <v>12.100750000000001</v>
      </c>
      <c r="AS39" s="58">
        <v>6.8278699999999999</v>
      </c>
      <c r="AT39" s="58">
        <v>11.133900000000001</v>
      </c>
      <c r="AU39" s="58">
        <v>6.8742699999999992</v>
      </c>
      <c r="AV39" s="58">
        <v>13.524880762117615</v>
      </c>
      <c r="AW39" s="58">
        <v>6.7839099999999997</v>
      </c>
      <c r="AX39" s="58">
        <v>12.404469999999998</v>
      </c>
      <c r="AY39" s="58">
        <v>6.9331600000000009</v>
      </c>
      <c r="AZ39" s="58">
        <v>14.245700000000006</v>
      </c>
      <c r="BA39" s="58">
        <v>6.8785600000000011</v>
      </c>
      <c r="BB39" s="58">
        <v>13.266639999999999</v>
      </c>
      <c r="BC39" s="58">
        <v>7.2904999999999962</v>
      </c>
      <c r="BD39" s="58">
        <v>15.170840000000005</v>
      </c>
      <c r="BE39" s="58">
        <v>8.6880299999999995</v>
      </c>
      <c r="BF39" s="58">
        <v>13.0396</v>
      </c>
      <c r="BG39" s="58">
        <v>7.4481400000000022</v>
      </c>
      <c r="BH39" s="58">
        <v>16.27619</v>
      </c>
      <c r="BI39" s="58">
        <v>7.6161999999999992</v>
      </c>
      <c r="BJ39" s="58">
        <v>15.78102</v>
      </c>
      <c r="BK39" s="58">
        <v>7.4227500000000015</v>
      </c>
      <c r="BL39" s="58">
        <v>17.67474</v>
      </c>
      <c r="BM39" s="58">
        <v>8.2622</v>
      </c>
      <c r="BN39" s="58">
        <v>16.741579999999999</v>
      </c>
      <c r="BO39" s="58">
        <v>8.5219000000000023</v>
      </c>
      <c r="BP39" s="58">
        <v>18.457930000000005</v>
      </c>
      <c r="BQ39" s="58">
        <v>8.4310500000000008</v>
      </c>
      <c r="BR39" s="58">
        <v>18.149960000000004</v>
      </c>
      <c r="BS39" s="58">
        <v>8.434820000000002</v>
      </c>
      <c r="BT39" s="58">
        <v>20.316849999999995</v>
      </c>
      <c r="BU39" s="58">
        <v>8.3489400000000007</v>
      </c>
      <c r="BV39" s="58">
        <v>19.34019</v>
      </c>
      <c r="BW39" s="58">
        <v>8.4917499999999997</v>
      </c>
      <c r="BX39" s="58">
        <v>21.253489999999996</v>
      </c>
      <c r="BY39" s="58">
        <v>8.5444700000000005</v>
      </c>
      <c r="BZ39" s="58">
        <v>20.658979999999996</v>
      </c>
      <c r="CA39" s="58">
        <v>7.7223400000000026</v>
      </c>
      <c r="CB39" s="58">
        <v>39.713939999999994</v>
      </c>
      <c r="CC39" s="58">
        <v>58.523319311758875</v>
      </c>
      <c r="CD39" s="58">
        <v>22.048943241626802</v>
      </c>
      <c r="CE39" s="58">
        <v>7.6353075476693988</v>
      </c>
      <c r="CF39" s="58">
        <v>8.2337644493729201</v>
      </c>
      <c r="CG39" s="58">
        <v>0</v>
      </c>
      <c r="CH39" s="58">
        <v>0</v>
      </c>
      <c r="CI39" s="58">
        <v>0</v>
      </c>
      <c r="CJ39" s="58">
        <v>0</v>
      </c>
      <c r="CK39" s="58">
        <v>0</v>
      </c>
      <c r="CL39" s="58">
        <v>0</v>
      </c>
      <c r="CM39" s="58">
        <v>0</v>
      </c>
      <c r="CN39" s="58">
        <v>0</v>
      </c>
      <c r="CO39" s="58">
        <v>0</v>
      </c>
      <c r="CP39" s="58">
        <v>0</v>
      </c>
      <c r="CQ39" s="58">
        <v>0</v>
      </c>
      <c r="CR39" s="58">
        <v>0</v>
      </c>
      <c r="CS39" s="58">
        <v>0</v>
      </c>
    </row>
    <row r="40" spans="2:97" x14ac:dyDescent="0.25">
      <c r="B40" s="42" t="s">
        <v>48</v>
      </c>
      <c r="C40" s="27" t="s">
        <v>76</v>
      </c>
      <c r="D40" s="50" t="s">
        <v>80</v>
      </c>
      <c r="E40" s="55">
        <v>0</v>
      </c>
      <c r="F40" s="55">
        <v>0</v>
      </c>
      <c r="G40" s="55">
        <v>0</v>
      </c>
      <c r="H40" s="55">
        <v>21.3</v>
      </c>
      <c r="I40" s="55">
        <v>1.8</v>
      </c>
      <c r="J40" s="55">
        <v>-1.8</v>
      </c>
      <c r="K40" s="55">
        <v>0</v>
      </c>
      <c r="L40" s="55">
        <v>28.7</v>
      </c>
      <c r="M40" s="55">
        <v>4</v>
      </c>
      <c r="N40" s="55">
        <v>8.3000000000000007</v>
      </c>
      <c r="O40" s="55">
        <v>-12.3</v>
      </c>
      <c r="P40" s="55">
        <v>0</v>
      </c>
      <c r="Q40" s="55">
        <v>0.54200000000000004</v>
      </c>
      <c r="R40" s="55">
        <v>-0.54200000000000004</v>
      </c>
      <c r="S40" s="55">
        <v>0</v>
      </c>
      <c r="T40" s="55">
        <v>9.6890000000000001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3.7</v>
      </c>
      <c r="AI40" s="55">
        <v>0.95358999999999927</v>
      </c>
      <c r="AJ40" s="55">
        <v>2.8282700000000007</v>
      </c>
      <c r="AK40" s="55">
        <v>-0.41114000000000001</v>
      </c>
      <c r="AL40" s="55">
        <v>2.7610000000000001</v>
      </c>
      <c r="AM40" s="55">
        <v>-0.40961999999999987</v>
      </c>
      <c r="AN40" s="55">
        <v>2.7501899999999999</v>
      </c>
      <c r="AO40" s="55">
        <v>-0.40810000000000002</v>
      </c>
      <c r="AP40" s="55">
        <v>2.66011</v>
      </c>
      <c r="AQ40" s="55">
        <v>-0.4065799999999995</v>
      </c>
      <c r="AR40" s="55">
        <v>2.6527500000000002</v>
      </c>
      <c r="AS40" s="55">
        <v>-0.40505999999999998</v>
      </c>
      <c r="AT40" s="55">
        <v>2.5541299999999998</v>
      </c>
      <c r="AU40" s="55">
        <v>-0.40353999999999979</v>
      </c>
      <c r="AV40" s="55">
        <v>2.5341248098393123</v>
      </c>
      <c r="AW40" s="55">
        <v>-0.59851999999999994</v>
      </c>
      <c r="AX40" s="55">
        <v>2.4345400000000001</v>
      </c>
      <c r="AY40" s="55">
        <v>-0.5870700000000002</v>
      </c>
      <c r="AZ40" s="55">
        <v>2.3913099999999998</v>
      </c>
      <c r="BA40" s="55">
        <v>-0.58460999999999996</v>
      </c>
      <c r="BB40" s="55">
        <v>2.28511</v>
      </c>
      <c r="BC40" s="55">
        <v>-0.58214999999999995</v>
      </c>
      <c r="BD40" s="55">
        <v>2.2218599999999999</v>
      </c>
      <c r="BE40" s="55">
        <v>-0.48857</v>
      </c>
      <c r="BF40" s="55">
        <v>1.8736399999999998</v>
      </c>
      <c r="BG40" s="55">
        <v>-0.57723999999999998</v>
      </c>
      <c r="BH40" s="55">
        <v>2.0215399999999999</v>
      </c>
      <c r="BI40" s="55">
        <v>-0.57478999999999991</v>
      </c>
      <c r="BJ40" s="55">
        <v>1.8784400000000001</v>
      </c>
      <c r="BK40" s="55">
        <v>-0.57233000000000001</v>
      </c>
      <c r="BL40" s="55">
        <v>1.7885299999999997</v>
      </c>
      <c r="BM40" s="55">
        <v>0</v>
      </c>
      <c r="BN40" s="55">
        <v>1.6313800000000001</v>
      </c>
      <c r="BO40" s="55">
        <v>0</v>
      </c>
      <c r="BP40" s="55">
        <v>1.5179999999999998</v>
      </c>
      <c r="BQ40" s="55">
        <v>0</v>
      </c>
      <c r="BR40" s="55">
        <v>1.3524499999999999</v>
      </c>
      <c r="BS40" s="55">
        <v>0</v>
      </c>
      <c r="BT40" s="55">
        <v>1.2057199999999997</v>
      </c>
      <c r="BU40" s="55">
        <v>0</v>
      </c>
      <c r="BV40" s="55">
        <v>1.0158</v>
      </c>
      <c r="BW40" s="55">
        <v>0</v>
      </c>
      <c r="BX40" s="55">
        <v>0.84745000000000004</v>
      </c>
      <c r="BY40" s="55">
        <v>0</v>
      </c>
      <c r="BZ40" s="55">
        <v>0.64632999999999996</v>
      </c>
      <c r="CA40" s="55">
        <v>0</v>
      </c>
      <c r="CB40" s="55">
        <v>17.303460000000001</v>
      </c>
      <c r="CC40" s="55">
        <v>50.739255669999999</v>
      </c>
      <c r="CD40" s="55">
        <v>0</v>
      </c>
      <c r="CE40" s="55">
        <v>0</v>
      </c>
      <c r="CF40" s="55">
        <v>0</v>
      </c>
      <c r="CG40" s="55">
        <v>0</v>
      </c>
      <c r="CH40" s="55">
        <v>0</v>
      </c>
      <c r="CI40" s="55">
        <v>0</v>
      </c>
      <c r="CJ40" s="55">
        <v>0</v>
      </c>
      <c r="CK40" s="55">
        <v>0</v>
      </c>
      <c r="CL40" s="55">
        <v>0</v>
      </c>
      <c r="CM40" s="55">
        <v>0</v>
      </c>
      <c r="CN40" s="55">
        <v>0</v>
      </c>
      <c r="CO40" s="55">
        <v>0</v>
      </c>
      <c r="CP40" s="55">
        <v>0</v>
      </c>
      <c r="CQ40" s="55">
        <v>0</v>
      </c>
      <c r="CR40" s="55">
        <v>0</v>
      </c>
      <c r="CS40" s="55">
        <v>0</v>
      </c>
    </row>
    <row r="41" spans="2:97" x14ac:dyDescent="0.25">
      <c r="B41" s="42" t="s">
        <v>49</v>
      </c>
      <c r="C41" s="27" t="s">
        <v>77</v>
      </c>
      <c r="D41" s="50" t="s">
        <v>80</v>
      </c>
      <c r="E41" s="55">
        <v>0</v>
      </c>
      <c r="F41" s="55">
        <v>0</v>
      </c>
      <c r="G41" s="55">
        <v>0</v>
      </c>
      <c r="H41" s="55">
        <v>-2.7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29.3</v>
      </c>
      <c r="Q41" s="55">
        <v>0</v>
      </c>
      <c r="R41" s="55">
        <v>7.8</v>
      </c>
      <c r="S41" s="55">
        <v>5.9409999999999998</v>
      </c>
      <c r="T41" s="55">
        <v>-13.741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1.76</v>
      </c>
      <c r="AC41" s="55">
        <v>0.8</v>
      </c>
      <c r="AD41" s="55">
        <v>0</v>
      </c>
      <c r="AE41" s="55">
        <v>0.89999999999999991</v>
      </c>
      <c r="AF41" s="55">
        <v>0</v>
      </c>
      <c r="AG41" s="55">
        <v>1</v>
      </c>
      <c r="AH41" s="55">
        <v>-9.9999999999999978E-2</v>
      </c>
      <c r="AI41" s="55">
        <v>1.09626</v>
      </c>
      <c r="AJ41" s="55">
        <v>0</v>
      </c>
      <c r="AK41" s="55">
        <v>-0.30377000000000004</v>
      </c>
      <c r="AL41" s="55">
        <v>3.7700000000000511E-3</v>
      </c>
      <c r="AM41" s="55">
        <v>-0.30753999999999998</v>
      </c>
      <c r="AN41" s="55">
        <v>0</v>
      </c>
      <c r="AO41" s="55">
        <v>-0.30377000000000004</v>
      </c>
      <c r="AP41" s="55">
        <v>0</v>
      </c>
      <c r="AQ41" s="55">
        <v>-0.30376999999999998</v>
      </c>
      <c r="AR41" s="55">
        <v>33.72054</v>
      </c>
      <c r="AS41" s="55">
        <v>-0.30376999999999998</v>
      </c>
      <c r="AT41" s="55">
        <v>0</v>
      </c>
      <c r="AU41" s="55">
        <v>-0.30376999999999998</v>
      </c>
      <c r="AV41" s="55">
        <v>-2.0340007456098874E-10</v>
      </c>
      <c r="AW41" s="55">
        <v>-0.49126999999999998</v>
      </c>
      <c r="AX41" s="55">
        <v>0</v>
      </c>
      <c r="AY41" s="55">
        <v>-0.49126999999999998</v>
      </c>
      <c r="AZ41" s="55">
        <v>0</v>
      </c>
      <c r="BA41" s="55">
        <v>-0.49126999999999998</v>
      </c>
      <c r="BB41" s="55">
        <v>0</v>
      </c>
      <c r="BC41" s="55">
        <v>-0.49126999999999998</v>
      </c>
      <c r="BD41" s="55">
        <v>0</v>
      </c>
      <c r="BE41" s="55">
        <v>0.65461000000000014</v>
      </c>
      <c r="BF41" s="55">
        <v>-1.14588</v>
      </c>
      <c r="BG41" s="55">
        <v>-0.49126999999999993</v>
      </c>
      <c r="BH41" s="55">
        <v>0</v>
      </c>
      <c r="BI41" s="55">
        <v>-0.49127000000000004</v>
      </c>
      <c r="BJ41" s="55">
        <v>0</v>
      </c>
      <c r="BK41" s="55">
        <v>-0.49126999999999993</v>
      </c>
      <c r="BL41" s="55">
        <v>0</v>
      </c>
      <c r="BM41" s="55">
        <v>0</v>
      </c>
      <c r="BN41" s="55"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55"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0</v>
      </c>
      <c r="CH41" s="55">
        <v>0</v>
      </c>
      <c r="CI41" s="55">
        <v>0</v>
      </c>
      <c r="CJ41" s="55">
        <v>0</v>
      </c>
      <c r="CK41" s="55">
        <v>0</v>
      </c>
      <c r="CL41" s="55">
        <v>0</v>
      </c>
      <c r="CM41" s="55">
        <v>0</v>
      </c>
      <c r="CN41" s="55">
        <v>0</v>
      </c>
      <c r="CO41" s="55">
        <v>0</v>
      </c>
      <c r="CP41" s="55">
        <v>0</v>
      </c>
      <c r="CQ41" s="55">
        <v>0</v>
      </c>
      <c r="CR41" s="55">
        <v>0</v>
      </c>
      <c r="CS41" s="55">
        <v>0</v>
      </c>
    </row>
    <row r="42" spans="2:97" x14ac:dyDescent="0.25">
      <c r="B42" s="42" t="s">
        <v>50</v>
      </c>
      <c r="C42" s="27" t="s">
        <v>78</v>
      </c>
      <c r="D42" s="50" t="s">
        <v>80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55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55"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55"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55">
        <v>0</v>
      </c>
      <c r="CK42" s="55">
        <v>0</v>
      </c>
      <c r="CL42" s="55">
        <v>0</v>
      </c>
      <c r="CM42" s="55">
        <v>0</v>
      </c>
      <c r="CN42" s="55">
        <v>0</v>
      </c>
      <c r="CO42" s="55">
        <v>0</v>
      </c>
      <c r="CP42" s="55">
        <v>0</v>
      </c>
      <c r="CQ42" s="55">
        <v>0</v>
      </c>
      <c r="CR42" s="55">
        <v>0</v>
      </c>
      <c r="CS42" s="55">
        <v>0</v>
      </c>
    </row>
    <row r="43" spans="2:97" x14ac:dyDescent="0.25">
      <c r="B43" s="42" t="s">
        <v>51</v>
      </c>
      <c r="C43" s="27" t="s">
        <v>79</v>
      </c>
      <c r="D43" s="50" t="s">
        <v>80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18.600000000000001</v>
      </c>
      <c r="P43" s="55">
        <v>-18.600000000000001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11.6</v>
      </c>
      <c r="Y43" s="55">
        <v>0</v>
      </c>
      <c r="Z43" s="55">
        <v>0</v>
      </c>
      <c r="AA43" s="55">
        <v>0</v>
      </c>
      <c r="AB43" s="55">
        <v>14</v>
      </c>
      <c r="AC43" s="55">
        <v>1.7</v>
      </c>
      <c r="AD43" s="55">
        <v>4.5</v>
      </c>
      <c r="AE43" s="55">
        <v>3.2</v>
      </c>
      <c r="AF43" s="55">
        <v>6.9999999999999982</v>
      </c>
      <c r="AG43" s="55">
        <v>2</v>
      </c>
      <c r="AH43" s="55">
        <v>4</v>
      </c>
      <c r="AI43" s="55">
        <v>14.040800000000001</v>
      </c>
      <c r="AJ43" s="55">
        <v>9.1583500000000022</v>
      </c>
      <c r="AK43" s="55">
        <v>6.9329999999999998</v>
      </c>
      <c r="AL43" s="55">
        <v>9.8472200000000001</v>
      </c>
      <c r="AM43" s="55">
        <v>7.0809999999999995</v>
      </c>
      <c r="AN43" s="55">
        <v>9.8339999999999996</v>
      </c>
      <c r="AO43" s="55">
        <v>6.9329999999999998</v>
      </c>
      <c r="AP43" s="55">
        <v>9.1939999999999991</v>
      </c>
      <c r="AQ43" s="55">
        <v>7.5380000000000003</v>
      </c>
      <c r="AR43" s="55">
        <v>-24.272539999999999</v>
      </c>
      <c r="AS43" s="55">
        <v>7.5366999999999997</v>
      </c>
      <c r="AT43" s="55">
        <v>8.5797699999999999</v>
      </c>
      <c r="AU43" s="55">
        <v>7.5815799999999989</v>
      </c>
      <c r="AV43" s="55">
        <v>10.990755952481702</v>
      </c>
      <c r="AW43" s="55">
        <v>7.8736999999999995</v>
      </c>
      <c r="AX43" s="55">
        <v>9.969929999999998</v>
      </c>
      <c r="AY43" s="55">
        <v>8.0115000000000016</v>
      </c>
      <c r="AZ43" s="55">
        <v>11.854390000000006</v>
      </c>
      <c r="BA43" s="55">
        <v>7.9544400000000008</v>
      </c>
      <c r="BB43" s="55">
        <v>10.981529999999999</v>
      </c>
      <c r="BC43" s="55">
        <v>8.3639199999999967</v>
      </c>
      <c r="BD43" s="55">
        <v>12.948980000000006</v>
      </c>
      <c r="BE43" s="55">
        <v>8.5219899999999988</v>
      </c>
      <c r="BF43" s="55">
        <v>12.31184</v>
      </c>
      <c r="BG43" s="55">
        <v>8.5166500000000021</v>
      </c>
      <c r="BH43" s="55">
        <v>14.254650000000002</v>
      </c>
      <c r="BI43" s="55">
        <v>8.6822599999999994</v>
      </c>
      <c r="BJ43" s="55">
        <v>13.90258</v>
      </c>
      <c r="BK43" s="55">
        <v>8.4863500000000016</v>
      </c>
      <c r="BL43" s="55">
        <v>15.886209999999998</v>
      </c>
      <c r="BM43" s="55">
        <v>8.2622</v>
      </c>
      <c r="BN43" s="55">
        <v>15.110199999999999</v>
      </c>
      <c r="BO43" s="55">
        <v>8.5219000000000023</v>
      </c>
      <c r="BP43" s="55">
        <v>16.939930000000004</v>
      </c>
      <c r="BQ43" s="55">
        <v>8.4310500000000008</v>
      </c>
      <c r="BR43" s="55">
        <v>16.797510000000003</v>
      </c>
      <c r="BS43" s="55">
        <v>8.434820000000002</v>
      </c>
      <c r="BT43" s="55">
        <v>19.111129999999996</v>
      </c>
      <c r="BU43" s="55">
        <v>8.3489400000000007</v>
      </c>
      <c r="BV43" s="55">
        <v>18.324390000000001</v>
      </c>
      <c r="BW43" s="55">
        <v>8.4917499999999997</v>
      </c>
      <c r="BX43" s="55">
        <v>20.406039999999997</v>
      </c>
      <c r="BY43" s="55">
        <v>8.5444700000000005</v>
      </c>
      <c r="BZ43" s="55">
        <v>20.012649999999997</v>
      </c>
      <c r="CA43" s="55">
        <v>7.7223400000000026</v>
      </c>
      <c r="CB43" s="55">
        <v>22.410479999999993</v>
      </c>
      <c r="CC43" s="55">
        <v>7.784063641758876</v>
      </c>
      <c r="CD43" s="55">
        <v>22.048943241626802</v>
      </c>
      <c r="CE43" s="55">
        <v>7.6353075476693988</v>
      </c>
      <c r="CF43" s="55">
        <v>8.2337644493729201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55">
        <v>0</v>
      </c>
      <c r="CN43" s="55">
        <v>0</v>
      </c>
      <c r="CO43" s="55">
        <v>0</v>
      </c>
      <c r="CP43" s="55">
        <v>0</v>
      </c>
      <c r="CQ43" s="55">
        <v>0</v>
      </c>
      <c r="CR43" s="55">
        <v>0</v>
      </c>
      <c r="CS43" s="55">
        <v>0</v>
      </c>
    </row>
    <row r="44" spans="2:97" x14ac:dyDescent="0.25">
      <c r="C44" s="26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</row>
    <row r="45" spans="2:97" x14ac:dyDescent="0.25">
      <c r="C45" s="26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</row>
    <row r="46" spans="2:97" x14ac:dyDescent="0.25"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</row>
    <row r="47" spans="2:97" x14ac:dyDescent="0.25"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</row>
    <row r="48" spans="2:97" x14ac:dyDescent="0.25"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</row>
  </sheetData>
  <conditionalFormatting sqref="CT12:XFD12 C48:D1048576 C10:D10 C1:D1 C35:D35 A12:B12 C44:C45 D44:D47 D12:AN12 CE12">
    <cfRule type="duplicateValues" dxfId="51" priority="37"/>
  </conditionalFormatting>
  <conditionalFormatting sqref="D11">
    <cfRule type="duplicateValues" dxfId="50" priority="36"/>
  </conditionalFormatting>
  <conditionalFormatting sqref="CT12:DK12 O12:AN12 CE12">
    <cfRule type="duplicateValues" dxfId="49" priority="35"/>
  </conditionalFormatting>
  <conditionalFormatting sqref="C7">
    <cfRule type="duplicateValues" dxfId="48" priority="34"/>
  </conditionalFormatting>
  <conditionalFormatting sqref="C18:C21">
    <cfRule type="duplicateValues" dxfId="47" priority="33"/>
  </conditionalFormatting>
  <conditionalFormatting sqref="C22:C34">
    <cfRule type="duplicateValues" dxfId="46" priority="32"/>
  </conditionalFormatting>
  <conditionalFormatting sqref="C36:C43">
    <cfRule type="duplicateValues" dxfId="45" priority="31"/>
  </conditionalFormatting>
  <conditionalFormatting sqref="C6">
    <cfRule type="duplicateValues" dxfId="44" priority="30"/>
  </conditionalFormatting>
  <conditionalFormatting sqref="C14:C17">
    <cfRule type="duplicateValues" dxfId="43" priority="38"/>
  </conditionalFormatting>
  <conditionalFormatting sqref="C12">
    <cfRule type="duplicateValues" dxfId="42" priority="29"/>
  </conditionalFormatting>
  <conditionalFormatting sqref="AO12">
    <cfRule type="duplicateValues" dxfId="41" priority="28"/>
  </conditionalFormatting>
  <conditionalFormatting sqref="AO12">
    <cfRule type="duplicateValues" dxfId="40" priority="27"/>
  </conditionalFormatting>
  <conditionalFormatting sqref="AP12">
    <cfRule type="duplicateValues" dxfId="39" priority="26"/>
  </conditionalFormatting>
  <conditionalFormatting sqref="AP12">
    <cfRule type="duplicateValues" dxfId="38" priority="25"/>
  </conditionalFormatting>
  <conditionalFormatting sqref="AQ12:CD12">
    <cfRule type="duplicateValues" dxfId="37" priority="24"/>
  </conditionalFormatting>
  <conditionalFormatting sqref="AQ12:CD12">
    <cfRule type="duplicateValues" dxfId="36" priority="23"/>
  </conditionalFormatting>
  <conditionalFormatting sqref="CF12">
    <cfRule type="duplicateValues" dxfId="35" priority="22"/>
  </conditionalFormatting>
  <conditionalFormatting sqref="CF12">
    <cfRule type="duplicateValues" dxfId="34" priority="21"/>
  </conditionalFormatting>
  <conditionalFormatting sqref="CG12">
    <cfRule type="duplicateValues" dxfId="33" priority="20"/>
  </conditionalFormatting>
  <conditionalFormatting sqref="CG12">
    <cfRule type="duplicateValues" dxfId="32" priority="19"/>
  </conditionalFormatting>
  <conditionalFormatting sqref="CH12:CI12">
    <cfRule type="duplicateValues" dxfId="31" priority="18"/>
  </conditionalFormatting>
  <conditionalFormatting sqref="CH12:CI12">
    <cfRule type="duplicateValues" dxfId="30" priority="17"/>
  </conditionalFormatting>
  <conditionalFormatting sqref="CJ12">
    <cfRule type="duplicateValues" dxfId="29" priority="16"/>
  </conditionalFormatting>
  <conditionalFormatting sqref="CJ12">
    <cfRule type="duplicateValues" dxfId="28" priority="15"/>
  </conditionalFormatting>
  <conditionalFormatting sqref="CK12">
    <cfRule type="duplicateValues" dxfId="27" priority="14"/>
  </conditionalFormatting>
  <conditionalFormatting sqref="CK12">
    <cfRule type="duplicateValues" dxfId="26" priority="13"/>
  </conditionalFormatting>
  <conditionalFormatting sqref="CL12:CN12">
    <cfRule type="duplicateValues" dxfId="25" priority="10"/>
  </conditionalFormatting>
  <conditionalFormatting sqref="CL12:CN12">
    <cfRule type="duplicateValues" dxfId="24" priority="9"/>
  </conditionalFormatting>
  <conditionalFormatting sqref="CO12">
    <cfRule type="duplicateValues" dxfId="23" priority="8"/>
  </conditionalFormatting>
  <conditionalFormatting sqref="CO12">
    <cfRule type="duplicateValues" dxfId="22" priority="7"/>
  </conditionalFormatting>
  <conditionalFormatting sqref="CP12">
    <cfRule type="duplicateValues" dxfId="21" priority="6"/>
  </conditionalFormatting>
  <conditionalFormatting sqref="CP12">
    <cfRule type="duplicateValues" dxfId="20" priority="5"/>
  </conditionalFormatting>
  <conditionalFormatting sqref="CQ12:CR12">
    <cfRule type="duplicateValues" dxfId="19" priority="4"/>
  </conditionalFormatting>
  <conditionalFormatting sqref="CQ12:CR12">
    <cfRule type="duplicateValues" dxfId="18" priority="3"/>
  </conditionalFormatting>
  <conditionalFormatting sqref="CS12">
    <cfRule type="duplicateValues" dxfId="17" priority="2"/>
  </conditionalFormatting>
  <conditionalFormatting sqref="CS12">
    <cfRule type="duplicateValues" dxfId="16" priority="1"/>
  </conditionalFormatting>
  <dataValidations disablePrompts="1" count="1">
    <dataValidation type="list" allowBlank="1" showInputMessage="1" showErrorMessage="1" sqref="B8">
      <formula1>$WTS$4:$WTS$6</formula1>
    </dataValidation>
  </dataValidations>
  <hyperlinks>
    <hyperlink ref="B9" r:id="rId1"/>
  </hyperlinks>
  <pageMargins left="0.7" right="0.7" top="0.75" bottom="0.75" header="0.3" footer="0.3"/>
  <pageSetup orientation="portrait" r:id="rId2"/>
  <customProperties>
    <customPr name="QAA_DRILLPATH_NODE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M47"/>
  <sheetViews>
    <sheetView workbookViewId="0">
      <pane xSplit="2" ySplit="12" topLeftCell="Y13" activePane="bottomRight" state="frozen"/>
      <selection pane="topRight" activeCell="C1" sqref="C1"/>
      <selection pane="bottomLeft" activeCell="A13" sqref="A13"/>
      <selection pane="bottomRight" activeCell="AG28" sqref="AG28"/>
    </sheetView>
  </sheetViews>
  <sheetFormatPr defaultColWidth="9.140625" defaultRowHeight="15" x14ac:dyDescent="0.25"/>
  <cols>
    <col min="1" max="1" width="22.5703125" style="8" bestFit="1" customWidth="1"/>
    <col min="2" max="2" width="43.140625" style="8" customWidth="1"/>
    <col min="3" max="3" width="27.140625" style="7" bestFit="1" customWidth="1"/>
    <col min="4" max="4" width="11" style="7" customWidth="1"/>
    <col min="5" max="27" width="12.5703125" style="7" bestFit="1" customWidth="1"/>
    <col min="28" max="16001" width="9.140625" style="7"/>
    <col min="16002" max="16003" width="9.140625" style="2"/>
    <col min="16004" max="16384" width="9.140625" style="7"/>
  </cols>
  <sheetData>
    <row r="1" spans="1:32 16002:16003" s="5" customFormat="1" ht="10.5" customHeight="1" thickBot="1" x14ac:dyDescent="0.3">
      <c r="A1" s="3"/>
      <c r="B1" s="3"/>
      <c r="C1" s="4"/>
      <c r="D1" s="16"/>
      <c r="WQL1" s="1"/>
      <c r="WQM1" s="1"/>
    </row>
    <row r="2" spans="1:32 16002:16003" s="5" customFormat="1" x14ac:dyDescent="0.25">
      <c r="A2" s="17" t="s">
        <v>16</v>
      </c>
      <c r="B2" s="20" t="s">
        <v>12</v>
      </c>
      <c r="C2" s="44" t="s">
        <v>14</v>
      </c>
      <c r="WQL2" s="1"/>
      <c r="WQM2" s="1"/>
    </row>
    <row r="3" spans="1:32 16002:16003" s="5" customFormat="1" x14ac:dyDescent="0.25">
      <c r="A3" s="18" t="s">
        <v>17</v>
      </c>
      <c r="B3" s="21" t="s">
        <v>13</v>
      </c>
      <c r="C3" s="45" t="s">
        <v>15</v>
      </c>
      <c r="WQL3" s="1"/>
      <c r="WQM3" s="1"/>
    </row>
    <row r="4" spans="1:32 16002:16003" s="5" customFormat="1" x14ac:dyDescent="0.25">
      <c r="A4" s="19" t="s">
        <v>0</v>
      </c>
      <c r="B4" s="22" t="s">
        <v>176</v>
      </c>
      <c r="C4" s="45" t="s">
        <v>9</v>
      </c>
      <c r="WQL4" s="1" t="s">
        <v>5</v>
      </c>
      <c r="WQM4" s="1">
        <v>0</v>
      </c>
    </row>
    <row r="5" spans="1:32 16002:16003" s="5" customFormat="1" x14ac:dyDescent="0.25">
      <c r="A5" s="18" t="s">
        <v>1</v>
      </c>
      <c r="B5" s="23" t="s">
        <v>19</v>
      </c>
      <c r="C5" s="45" t="s">
        <v>7</v>
      </c>
      <c r="WQL5" s="1" t="s">
        <v>11</v>
      </c>
      <c r="WQM5" s="1">
        <v>3</v>
      </c>
    </row>
    <row r="6" spans="1:32 16002:16003" s="5" customFormat="1" x14ac:dyDescent="0.25">
      <c r="A6" s="47" t="s">
        <v>2</v>
      </c>
      <c r="B6" s="23" t="s">
        <v>81</v>
      </c>
      <c r="C6" s="46" t="s">
        <v>8</v>
      </c>
      <c r="WQL6" s="1" t="s">
        <v>10</v>
      </c>
      <c r="WQM6" s="1">
        <v>6</v>
      </c>
    </row>
    <row r="7" spans="1:32 16002:16003" s="5" customFormat="1" x14ac:dyDescent="0.25">
      <c r="A7" s="19" t="s">
        <v>20</v>
      </c>
      <c r="B7" s="21">
        <v>6</v>
      </c>
      <c r="C7" s="46" t="str">
        <f>"Scale = "&amp;IF(B7=0,"Unit",(IF(B7=3,"Thousand",(IF(B7=6,"Million",(IF(B7=9,"Billion")))))))</f>
        <v>Scale = Million</v>
      </c>
      <c r="WQL7" s="1"/>
      <c r="WQM7" s="1"/>
    </row>
    <row r="8" spans="1:32 16002:16003" s="5" customFormat="1" x14ac:dyDescent="0.25">
      <c r="A8" s="18" t="s">
        <v>3</v>
      </c>
      <c r="B8" s="23" t="s">
        <v>10</v>
      </c>
      <c r="C8" s="45" t="str">
        <f>"Frequency = "&amp;IF(B8="A","Annual",IF(B8="Q", "Quarterly", "Monthly"))</f>
        <v>Frequency = Annual</v>
      </c>
      <c r="WQL8" s="1"/>
      <c r="WQM8" s="1"/>
    </row>
    <row r="9" spans="1:32 16002:16003" s="5" customFormat="1" ht="15.75" thickBot="1" x14ac:dyDescent="0.3">
      <c r="A9" s="43" t="s">
        <v>6</v>
      </c>
      <c r="B9" s="51" t="s">
        <v>163</v>
      </c>
      <c r="C9" s="52" t="s">
        <v>164</v>
      </c>
      <c r="WQL9" s="1"/>
      <c r="WQM9" s="1"/>
    </row>
    <row r="10" spans="1:32 16002:16003" s="5" customFormat="1" ht="15.75" thickBot="1" x14ac:dyDescent="0.3">
      <c r="A10" s="6"/>
      <c r="WQL10" s="1"/>
      <c r="WQM10" s="1"/>
    </row>
    <row r="11" spans="1:32 16002:16003" s="24" customFormat="1" ht="15.75" thickBot="1" x14ac:dyDescent="0.3">
      <c r="A11" s="24" t="s">
        <v>4</v>
      </c>
      <c r="B11" s="24" t="s">
        <v>18</v>
      </c>
      <c r="C11" s="24" t="s">
        <v>83</v>
      </c>
      <c r="D11" s="24" t="s">
        <v>84</v>
      </c>
      <c r="E11" s="24">
        <v>2000</v>
      </c>
      <c r="F11" s="24">
        <v>2001</v>
      </c>
      <c r="G11" s="24">
        <v>2002</v>
      </c>
      <c r="H11" s="24">
        <v>2003</v>
      </c>
      <c r="I11" s="24">
        <v>2004</v>
      </c>
      <c r="J11" s="24">
        <v>2005</v>
      </c>
      <c r="K11" s="24">
        <v>2006</v>
      </c>
      <c r="L11" s="24">
        <v>2007</v>
      </c>
      <c r="M11" s="24">
        <v>2008</v>
      </c>
      <c r="N11" s="24">
        <v>2009</v>
      </c>
      <c r="O11" s="24">
        <v>2010</v>
      </c>
      <c r="P11" s="24">
        <v>2011</v>
      </c>
      <c r="Q11" s="24">
        <v>2012</v>
      </c>
      <c r="R11" s="24">
        <v>2013</v>
      </c>
      <c r="S11" s="24">
        <v>2014</v>
      </c>
      <c r="T11" s="24">
        <v>2015</v>
      </c>
      <c r="U11" s="24">
        <v>2016</v>
      </c>
      <c r="V11" s="24">
        <v>2017</v>
      </c>
      <c r="W11" s="24">
        <v>2018</v>
      </c>
      <c r="X11" s="24">
        <v>2019</v>
      </c>
      <c r="Y11" s="24">
        <v>2020</v>
      </c>
      <c r="Z11" s="24">
        <v>2021</v>
      </c>
      <c r="AA11" s="24">
        <v>2022</v>
      </c>
    </row>
    <row r="12" spans="1:32 16002:16003" s="25" customFormat="1" x14ac:dyDescent="0.25">
      <c r="B12" s="31"/>
      <c r="C12" s="31"/>
    </row>
    <row r="13" spans="1:32 16002:16003" s="12" customFormat="1" x14ac:dyDescent="0.25">
      <c r="A13" s="11"/>
      <c r="B13" s="32" t="s">
        <v>21</v>
      </c>
      <c r="C13" s="28" t="s">
        <v>52</v>
      </c>
      <c r="D13" s="50" t="s">
        <v>80</v>
      </c>
      <c r="E13" s="53">
        <v>-114.10000000000009</v>
      </c>
      <c r="F13" s="53">
        <v>-128.80000000000007</v>
      </c>
      <c r="G13" s="53">
        <v>-106.16548999999988</v>
      </c>
      <c r="H13" s="53">
        <v>-82.507421562499871</v>
      </c>
      <c r="I13" s="53">
        <v>-69.764199646004258</v>
      </c>
      <c r="J13" s="53">
        <v>-157.57814860675126</v>
      </c>
      <c r="K13" s="53">
        <v>-250.32100007119419</v>
      </c>
      <c r="L13" s="53">
        <v>-189.14810031416835</v>
      </c>
      <c r="M13" s="53">
        <v>-321.366753747453</v>
      </c>
      <c r="N13" s="53">
        <v>-230.59352343349633</v>
      </c>
      <c r="O13" s="53">
        <v>-247.43402917418473</v>
      </c>
      <c r="P13" s="53">
        <v>-372.24746898371643</v>
      </c>
      <c r="Q13" s="53">
        <v>-366.67107008422715</v>
      </c>
      <c r="R13" s="53">
        <v>-456.02936364920834</v>
      </c>
      <c r="S13" s="53">
        <v>-385.18506628634765</v>
      </c>
      <c r="T13" s="53">
        <v>-177.40226263406913</v>
      </c>
      <c r="U13" s="53">
        <v>27.642579348149013</v>
      </c>
      <c r="V13" s="53">
        <v>-290.51979192875638</v>
      </c>
      <c r="W13" s="53">
        <v>-1438.8343759579363</v>
      </c>
      <c r="X13" s="53">
        <v>-2823.6542518384317</v>
      </c>
      <c r="Y13" s="53">
        <f t="shared" ref="Y13:Z13" si="0">Y17+Y18</f>
        <v>-810.05595245770542</v>
      </c>
      <c r="Z13" s="53">
        <f t="shared" si="0"/>
        <v>-1994.9838315703032</v>
      </c>
      <c r="AA13" s="53">
        <f t="shared" ref="AA13" si="1">AA17+AA18</f>
        <v>3824.873237546225</v>
      </c>
      <c r="AB13" s="54"/>
      <c r="AC13" s="54"/>
      <c r="AD13" s="54"/>
      <c r="AE13" s="54"/>
      <c r="AF13" s="54"/>
      <c r="WQL13" s="13"/>
      <c r="WQM13" s="13"/>
    </row>
    <row r="14" spans="1:32 16002:16003" s="9" customFormat="1" x14ac:dyDescent="0.25">
      <c r="A14" s="14"/>
      <c r="B14" s="48" t="s">
        <v>22</v>
      </c>
      <c r="C14" s="29"/>
      <c r="D14" s="50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  <c r="AC14" s="57"/>
      <c r="AD14" s="57"/>
      <c r="AE14" s="57"/>
      <c r="AF14" s="57"/>
      <c r="WQL14" s="10"/>
      <c r="WQM14" s="10"/>
    </row>
    <row r="15" spans="1:32 16002:16003" s="9" customFormat="1" x14ac:dyDescent="0.25">
      <c r="A15" s="15"/>
      <c r="B15" s="33" t="s">
        <v>23</v>
      </c>
      <c r="C15" s="29" t="s">
        <v>53</v>
      </c>
      <c r="D15" s="50" t="s">
        <v>80</v>
      </c>
      <c r="E15" s="55">
        <v>502.5</v>
      </c>
      <c r="F15" s="55">
        <v>490.29999999999995</v>
      </c>
      <c r="G15" s="55">
        <v>495.48271000000011</v>
      </c>
      <c r="H15" s="55">
        <v>512.83128843750001</v>
      </c>
      <c r="I15" s="55">
        <v>589.02098664469997</v>
      </c>
      <c r="J15" s="55">
        <v>550.90533809065005</v>
      </c>
      <c r="K15" s="55">
        <v>585.14487231999999</v>
      </c>
      <c r="L15" s="55">
        <v>697.96168732000001</v>
      </c>
      <c r="M15" s="55">
        <v>801.51987689999999</v>
      </c>
      <c r="N15" s="55">
        <v>768.1837726</v>
      </c>
      <c r="O15" s="56">
        <v>884.97990100000004</v>
      </c>
      <c r="P15" s="56">
        <v>1129.07660852</v>
      </c>
      <c r="Q15" s="56">
        <v>1415.4538331399999</v>
      </c>
      <c r="R15" s="56">
        <v>1375.1148177399998</v>
      </c>
      <c r="S15" s="56">
        <v>1167.1885053100727</v>
      </c>
      <c r="T15" s="56">
        <v>1151.2571524299999</v>
      </c>
      <c r="U15" s="56">
        <v>1434.4054353127117</v>
      </c>
      <c r="V15" s="56">
        <v>1437.3298942146005</v>
      </c>
      <c r="W15" s="56">
        <v>1377.1363001885209</v>
      </c>
      <c r="X15" s="56">
        <v>1567.0015102206073</v>
      </c>
      <c r="Y15" s="56">
        <v>2589.9539597252324</v>
      </c>
      <c r="Z15" s="56">
        <v>4355.9126333523445</v>
      </c>
      <c r="AA15" s="56">
        <v>11299.447922433599</v>
      </c>
      <c r="AB15" s="57"/>
      <c r="AC15" s="57"/>
      <c r="AD15" s="57"/>
      <c r="AE15" s="57"/>
      <c r="AF15" s="57"/>
      <c r="WQL15" s="10"/>
      <c r="WQM15" s="10"/>
    </row>
    <row r="16" spans="1:32 16002:16003" s="9" customFormat="1" ht="15.75" customHeight="1" x14ac:dyDescent="0.25">
      <c r="A16" s="15"/>
      <c r="B16" s="33" t="s">
        <v>24</v>
      </c>
      <c r="C16" s="29" t="s">
        <v>54</v>
      </c>
      <c r="D16" s="50" t="s">
        <v>80</v>
      </c>
      <c r="E16" s="55">
        <v>-585.40000000000009</v>
      </c>
      <c r="F16" s="55">
        <v>-584.1</v>
      </c>
      <c r="G16" s="55">
        <v>-563.14819999999997</v>
      </c>
      <c r="H16" s="55">
        <v>-571.66829999999993</v>
      </c>
      <c r="I16" s="55">
        <v>-646.76260948452</v>
      </c>
      <c r="J16" s="55">
        <v>-783.69409759740131</v>
      </c>
      <c r="K16" s="55">
        <v>-884.98043378774594</v>
      </c>
      <c r="L16" s="55">
        <v>-1063.0656493700001</v>
      </c>
      <c r="M16" s="55">
        <v>-1323.6124789999999</v>
      </c>
      <c r="N16" s="55">
        <v>-1179.398355</v>
      </c>
      <c r="O16" s="56">
        <v>-1419.0787675991089</v>
      </c>
      <c r="P16" s="56">
        <v>-1770.5225160000005</v>
      </c>
      <c r="Q16" s="56">
        <v>-1996.7351104067832</v>
      </c>
      <c r="R16" s="56">
        <v>-1874.9051790933336</v>
      </c>
      <c r="S16" s="56">
        <v>-1791.2682704426716</v>
      </c>
      <c r="T16" s="56">
        <v>-1491.6002485310646</v>
      </c>
      <c r="U16" s="56">
        <v>-1465.1639061112048</v>
      </c>
      <c r="V16" s="56">
        <v>-1643.9584260573179</v>
      </c>
      <c r="W16" s="56">
        <v>-2410.1890137122623</v>
      </c>
      <c r="X16" s="56">
        <v>-4039.9949458298524</v>
      </c>
      <c r="Y16" s="56">
        <v>-2250.1732747530223</v>
      </c>
      <c r="Z16" s="56">
        <v>-4375.760851425187</v>
      </c>
      <c r="AA16" s="56">
        <v>-3623.4902596833372</v>
      </c>
      <c r="AB16" s="57"/>
      <c r="AC16" s="57"/>
      <c r="AD16" s="57"/>
      <c r="AE16" s="57"/>
      <c r="AF16" s="57"/>
      <c r="WQL16" s="10"/>
      <c r="WQM16" s="10"/>
    </row>
    <row r="17" spans="2:32" x14ac:dyDescent="0.25">
      <c r="B17" s="33" t="s">
        <v>25</v>
      </c>
      <c r="C17" s="29" t="s">
        <v>82</v>
      </c>
      <c r="D17" s="50" t="s">
        <v>80</v>
      </c>
      <c r="E17" s="58">
        <v>-82.900000000000091</v>
      </c>
      <c r="F17" s="58">
        <v>-93.800000000000068</v>
      </c>
      <c r="G17" s="58">
        <v>-67.665489999999863</v>
      </c>
      <c r="H17" s="58">
        <v>-58.837011562499924</v>
      </c>
      <c r="I17" s="58">
        <v>-57.741622839820025</v>
      </c>
      <c r="J17" s="58">
        <v>-232.78875950675126</v>
      </c>
      <c r="K17" s="58">
        <v>-299.83556146774595</v>
      </c>
      <c r="L17" s="58">
        <v>-365.10396205000006</v>
      </c>
      <c r="M17" s="58">
        <v>-522.09260209999991</v>
      </c>
      <c r="N17" s="58">
        <v>-411.21458240000004</v>
      </c>
      <c r="O17" s="58">
        <v>-534.09886659910887</v>
      </c>
      <c r="P17" s="58">
        <v>-641.44590748000041</v>
      </c>
      <c r="Q17" s="58">
        <v>-581.28127726678326</v>
      </c>
      <c r="R17" s="58">
        <v>-499.79036135333376</v>
      </c>
      <c r="S17" s="58">
        <v>-624.07976513259882</v>
      </c>
      <c r="T17" s="58">
        <v>-340.3430961010647</v>
      </c>
      <c r="U17" s="58">
        <v>-30.758470798493136</v>
      </c>
      <c r="V17" s="58">
        <v>-206.62853184271739</v>
      </c>
      <c r="W17" s="58">
        <v>-1033.0527135237414</v>
      </c>
      <c r="X17" s="58">
        <v>-2472.9934356092454</v>
      </c>
      <c r="Y17" s="58">
        <f>Y15+Y16</f>
        <v>339.78068497221011</v>
      </c>
      <c r="Z17" s="58">
        <f>Z15+Z16</f>
        <v>-19.848218072842428</v>
      </c>
      <c r="AA17" s="58">
        <f>AA15+AA16</f>
        <v>7675.957662750262</v>
      </c>
      <c r="AB17" s="59"/>
      <c r="AC17" s="59"/>
      <c r="AD17" s="59"/>
      <c r="AE17" s="59"/>
      <c r="AF17" s="59"/>
    </row>
    <row r="18" spans="2:32" x14ac:dyDescent="0.25">
      <c r="B18" s="35" t="s">
        <v>26</v>
      </c>
      <c r="C18" s="27" t="s">
        <v>55</v>
      </c>
      <c r="D18" s="50" t="s">
        <v>80</v>
      </c>
      <c r="E18" s="60">
        <v>-31.200000000000003</v>
      </c>
      <c r="F18" s="60">
        <v>-35.000000000000007</v>
      </c>
      <c r="G18" s="60">
        <v>-38.500000000000014</v>
      </c>
      <c r="H18" s="60">
        <v>-23.670409999999961</v>
      </c>
      <c r="I18" s="60">
        <v>-12.022576806184247</v>
      </c>
      <c r="J18" s="60">
        <v>75.210610900000006</v>
      </c>
      <c r="K18" s="60">
        <v>49.514561396551727</v>
      </c>
      <c r="L18" s="60">
        <v>175.95586173583172</v>
      </c>
      <c r="M18" s="60">
        <v>200.7258483525469</v>
      </c>
      <c r="N18" s="60">
        <v>180.62105896650371</v>
      </c>
      <c r="O18" s="60">
        <v>286.66483742492414</v>
      </c>
      <c r="P18" s="60">
        <v>269.19843849628404</v>
      </c>
      <c r="Q18" s="60">
        <v>214.61020718255614</v>
      </c>
      <c r="R18" s="60">
        <v>43.760997704125487</v>
      </c>
      <c r="S18" s="60">
        <v>238.8946988462512</v>
      </c>
      <c r="T18" s="60">
        <v>162.94083346699563</v>
      </c>
      <c r="U18" s="60">
        <v>58.401050146642149</v>
      </c>
      <c r="V18" s="60">
        <v>-83.891260086038983</v>
      </c>
      <c r="W18" s="60">
        <v>-405.78166243419508</v>
      </c>
      <c r="X18" s="60">
        <v>-350.66081622918648</v>
      </c>
      <c r="Y18" s="60">
        <f>Y19+Y20+Y21</f>
        <v>-1149.8366374299155</v>
      </c>
      <c r="Z18" s="60">
        <f>Z19+Z20+Z21</f>
        <v>-1975.1356134974608</v>
      </c>
      <c r="AA18" s="60">
        <f>AA19+AA20+AA21</f>
        <v>-3851.084425204037</v>
      </c>
      <c r="AB18" s="59"/>
      <c r="AC18" s="59"/>
      <c r="AD18" s="59"/>
      <c r="AE18" s="59"/>
      <c r="AF18" s="59"/>
    </row>
    <row r="19" spans="2:32" x14ac:dyDescent="0.25">
      <c r="B19" s="36" t="s">
        <v>27</v>
      </c>
      <c r="C19" s="27" t="s">
        <v>56</v>
      </c>
      <c r="D19" s="50" t="s">
        <v>80</v>
      </c>
      <c r="E19" s="55">
        <v>-23.900000000000006</v>
      </c>
      <c r="F19" s="55">
        <v>-20.400000000000006</v>
      </c>
      <c r="G19" s="55">
        <v>-23.5</v>
      </c>
      <c r="H19" s="55">
        <v>-15.279409999999984</v>
      </c>
      <c r="I19" s="55">
        <v>-46.695586806184252</v>
      </c>
      <c r="J19" s="55">
        <v>-53.005129100000005</v>
      </c>
      <c r="K19" s="55">
        <v>-97.773052722999978</v>
      </c>
      <c r="L19" s="55">
        <v>-99.678657430589965</v>
      </c>
      <c r="M19" s="55">
        <v>-113.31536052324117</v>
      </c>
      <c r="N19" s="55">
        <v>-102.11729970105708</v>
      </c>
      <c r="O19" s="56">
        <v>-96.868327592611138</v>
      </c>
      <c r="P19" s="56">
        <v>-136.11256150371594</v>
      </c>
      <c r="Q19" s="56">
        <v>-228.56952264229284</v>
      </c>
      <c r="R19" s="56">
        <v>-338.0015529766689</v>
      </c>
      <c r="S19" s="56">
        <v>-245.37652958984285</v>
      </c>
      <c r="T19" s="56">
        <v>-282.32063605272117</v>
      </c>
      <c r="U19" s="56">
        <v>-297.32995305076622</v>
      </c>
      <c r="V19" s="56">
        <v>-354.07809359052561</v>
      </c>
      <c r="W19" s="56">
        <v>-869.71264100412407</v>
      </c>
      <c r="X19" s="56">
        <v>-885.52472907551089</v>
      </c>
      <c r="Y19" s="56">
        <v>-1787.8101482690008</v>
      </c>
      <c r="Z19" s="56">
        <v>-2586.3389589047724</v>
      </c>
      <c r="AA19" s="56">
        <v>-3565.4561408108057</v>
      </c>
      <c r="AB19" s="59"/>
      <c r="AC19" s="59"/>
      <c r="AD19" s="59"/>
      <c r="AE19" s="59"/>
      <c r="AF19" s="59"/>
    </row>
    <row r="20" spans="2:32" x14ac:dyDescent="0.25">
      <c r="B20" s="33" t="s">
        <v>28</v>
      </c>
      <c r="C20" s="27" t="s">
        <v>57</v>
      </c>
      <c r="D20" s="50" t="s">
        <v>80</v>
      </c>
      <c r="E20" s="55">
        <v>-52.1</v>
      </c>
      <c r="F20" s="55">
        <v>-58.6</v>
      </c>
      <c r="G20" s="55">
        <v>-55</v>
      </c>
      <c r="H20" s="55">
        <v>-55.2</v>
      </c>
      <c r="I20" s="55">
        <v>-39.299999999999997</v>
      </c>
      <c r="J20" s="55">
        <v>-39.03</v>
      </c>
      <c r="K20" s="55">
        <v>-69.00499588044832</v>
      </c>
      <c r="L20" s="55">
        <v>-11.16263487357832</v>
      </c>
      <c r="M20" s="55">
        <v>-14.792519674211974</v>
      </c>
      <c r="N20" s="55">
        <v>-16.885732182439234</v>
      </c>
      <c r="O20" s="56">
        <v>12.779877713638747</v>
      </c>
      <c r="P20" s="56">
        <v>-9.3289999999999935</v>
      </c>
      <c r="Q20" s="56">
        <v>23.967045490148145</v>
      </c>
      <c r="R20" s="56">
        <v>28.542162844094904</v>
      </c>
      <c r="S20" s="56">
        <v>26.655221786910118</v>
      </c>
      <c r="T20" s="56">
        <v>24.697075557276506</v>
      </c>
      <c r="U20" s="56">
        <v>-4.6151019220143539</v>
      </c>
      <c r="V20" s="56">
        <v>-11.477274293164591</v>
      </c>
      <c r="W20" s="56">
        <v>-27.73480947155165</v>
      </c>
      <c r="X20" s="56">
        <v>-46.633727800109092</v>
      </c>
      <c r="Y20" s="56">
        <v>-33.09006187153625</v>
      </c>
      <c r="Z20" s="56">
        <v>-441.97030037913731</v>
      </c>
      <c r="AA20" s="56">
        <v>-1341.8888813829446</v>
      </c>
      <c r="AB20" s="59"/>
      <c r="AC20" s="59"/>
      <c r="AD20" s="59"/>
      <c r="AE20" s="59"/>
      <c r="AF20" s="59"/>
    </row>
    <row r="21" spans="2:32" x14ac:dyDescent="0.25">
      <c r="B21" s="33" t="s">
        <v>29</v>
      </c>
      <c r="C21" s="27" t="s">
        <v>58</v>
      </c>
      <c r="D21" s="50" t="s">
        <v>80</v>
      </c>
      <c r="E21" s="55">
        <v>44.8</v>
      </c>
      <c r="F21" s="55">
        <v>43.999999999999993</v>
      </c>
      <c r="G21" s="55">
        <v>39.999999999999986</v>
      </c>
      <c r="H21" s="55">
        <v>46.809000000000026</v>
      </c>
      <c r="I21" s="55">
        <v>73.973010000000002</v>
      </c>
      <c r="J21" s="55">
        <v>167.24574000000001</v>
      </c>
      <c r="K21" s="55">
        <v>216.29261000000002</v>
      </c>
      <c r="L21" s="55">
        <v>286.79715404000001</v>
      </c>
      <c r="M21" s="55">
        <v>328.83372855000005</v>
      </c>
      <c r="N21" s="55">
        <v>299.62409085000002</v>
      </c>
      <c r="O21" s="56">
        <v>370.75328730389651</v>
      </c>
      <c r="P21" s="56">
        <v>414.64</v>
      </c>
      <c r="Q21" s="56">
        <v>419.21268433470084</v>
      </c>
      <c r="R21" s="56">
        <v>353.2203878366995</v>
      </c>
      <c r="S21" s="56">
        <v>457.61600664918393</v>
      </c>
      <c r="T21" s="56">
        <v>420.56439396244031</v>
      </c>
      <c r="U21" s="56">
        <v>360.3461051194227</v>
      </c>
      <c r="V21" s="56">
        <v>281.66410779765124</v>
      </c>
      <c r="W21" s="56">
        <v>491.66578804148065</v>
      </c>
      <c r="X21" s="56">
        <v>581.49764064643352</v>
      </c>
      <c r="Y21" s="56">
        <v>671.06357271062166</v>
      </c>
      <c r="Z21" s="56">
        <v>1053.173645786449</v>
      </c>
      <c r="AA21" s="56">
        <v>1056.2605969897129</v>
      </c>
      <c r="AB21" s="59"/>
      <c r="AC21" s="59"/>
      <c r="AD21" s="59"/>
      <c r="AE21" s="59"/>
      <c r="AF21" s="59"/>
    </row>
    <row r="22" spans="2:32" x14ac:dyDescent="0.25">
      <c r="B22" s="32" t="s">
        <v>30</v>
      </c>
      <c r="C22" s="27" t="s">
        <v>59</v>
      </c>
      <c r="D22" s="50" t="s">
        <v>80</v>
      </c>
      <c r="E22" s="53">
        <v>137.79999999999998</v>
      </c>
      <c r="F22" s="53">
        <v>116.4</v>
      </c>
      <c r="G22" s="53">
        <v>86.100000000000009</v>
      </c>
      <c r="H22" s="53">
        <v>58.583399999999997</v>
      </c>
      <c r="I22" s="53">
        <v>38.920999999999992</v>
      </c>
      <c r="J22" s="53">
        <v>178.79999999999998</v>
      </c>
      <c r="K22" s="53">
        <v>268.58999999999997</v>
      </c>
      <c r="L22" s="53">
        <v>168.68080693495051</v>
      </c>
      <c r="M22" s="53">
        <v>308.5234438295945</v>
      </c>
      <c r="N22" s="53">
        <v>454.03370638913646</v>
      </c>
      <c r="O22" s="53">
        <v>339.22951990662142</v>
      </c>
      <c r="P22" s="53">
        <v>373.24228517030662</v>
      </c>
      <c r="Q22" s="53">
        <v>418.30732000000006</v>
      </c>
      <c r="R22" s="53">
        <v>314.75471000000005</v>
      </c>
      <c r="S22" s="53">
        <v>210.11227000000028</v>
      </c>
      <c r="T22" s="53">
        <v>71.445767578692454</v>
      </c>
      <c r="U22" s="53">
        <v>-13.174920104059908</v>
      </c>
      <c r="V22" s="53">
        <v>228.01829256459152</v>
      </c>
      <c r="W22" s="53">
        <v>1298.613864759684</v>
      </c>
      <c r="X22" s="53">
        <v>2744.5564703385617</v>
      </c>
      <c r="Y22" s="53">
        <f>Y23+Y24+Y31</f>
        <v>919.56812313895693</v>
      </c>
      <c r="Z22" s="53">
        <f>Z23+Z24+Z31</f>
        <v>2107.4074221431565</v>
      </c>
      <c r="AA22" s="53">
        <f>AA23+AA24+AA31</f>
        <v>-3658.368411872857</v>
      </c>
      <c r="AB22" s="59"/>
      <c r="AC22" s="59"/>
      <c r="AD22" s="59"/>
      <c r="AE22" s="59"/>
      <c r="AF22" s="59"/>
    </row>
    <row r="23" spans="2:32" x14ac:dyDescent="0.25">
      <c r="B23" s="33" t="s">
        <v>31</v>
      </c>
      <c r="C23" s="27" t="s">
        <v>60</v>
      </c>
      <c r="D23" s="50" t="s">
        <v>80</v>
      </c>
      <c r="E23" s="55">
        <v>16.3</v>
      </c>
      <c r="F23" s="55">
        <v>31.9</v>
      </c>
      <c r="G23" s="55">
        <v>31.1</v>
      </c>
      <c r="H23" s="55">
        <v>43.7834</v>
      </c>
      <c r="I23" s="55">
        <v>45.9</v>
      </c>
      <c r="J23" s="55">
        <v>52.1</v>
      </c>
      <c r="K23" s="55">
        <v>315.60000000000002</v>
      </c>
      <c r="L23" s="55">
        <v>414.1</v>
      </c>
      <c r="M23" s="55">
        <v>38.690135600000005</v>
      </c>
      <c r="N23" s="55">
        <v>37.170999999999999</v>
      </c>
      <c r="O23" s="56">
        <v>27.074999999999999</v>
      </c>
      <c r="P23" s="56">
        <v>30.106216629898206</v>
      </c>
      <c r="Q23" s="56">
        <v>29.338000000000001</v>
      </c>
      <c r="R23" s="56">
        <v>7.2669999999999995</v>
      </c>
      <c r="S23" s="56">
        <v>4.415</v>
      </c>
      <c r="T23" s="56">
        <v>18.451789888619857</v>
      </c>
      <c r="U23" s="56">
        <v>14.802</v>
      </c>
      <c r="V23" s="56">
        <v>23.212940419047619</v>
      </c>
      <c r="W23" s="56">
        <v>23.521696350961541</v>
      </c>
      <c r="X23" s="56">
        <v>28.466553735576923</v>
      </c>
      <c r="Y23" s="56">
        <v>48.683632231490385</v>
      </c>
      <c r="Z23" s="56">
        <v>81.837562591346156</v>
      </c>
      <c r="AA23" s="56">
        <v>38.9</v>
      </c>
      <c r="AB23" s="59"/>
      <c r="AC23" s="59"/>
      <c r="AD23" s="59"/>
      <c r="AE23" s="59"/>
      <c r="AF23" s="59"/>
    </row>
    <row r="24" spans="2:32" x14ac:dyDescent="0.25">
      <c r="B24" s="33" t="s">
        <v>32</v>
      </c>
      <c r="C24" s="27" t="s">
        <v>61</v>
      </c>
      <c r="D24" s="50" t="s">
        <v>80</v>
      </c>
      <c r="E24" s="61">
        <v>119.49999999999999</v>
      </c>
      <c r="F24" s="61">
        <v>95.4</v>
      </c>
      <c r="G24" s="61">
        <v>63.3</v>
      </c>
      <c r="H24" s="61">
        <v>42.1</v>
      </c>
      <c r="I24" s="61">
        <v>-1.3790000000000049</v>
      </c>
      <c r="J24" s="61">
        <v>143.5</v>
      </c>
      <c r="K24" s="61">
        <v>-42.910000000000011</v>
      </c>
      <c r="L24" s="61">
        <v>-150.41919306504948</v>
      </c>
      <c r="M24" s="61">
        <v>275.63330822959449</v>
      </c>
      <c r="N24" s="61">
        <v>392.86270638913646</v>
      </c>
      <c r="O24" s="61">
        <v>309.25451990662145</v>
      </c>
      <c r="P24" s="61">
        <v>375.43606854040843</v>
      </c>
      <c r="Q24" s="61">
        <v>453.96932000000004</v>
      </c>
      <c r="R24" s="61">
        <v>288.58771000000002</v>
      </c>
      <c r="S24" s="61">
        <v>263.49727000000024</v>
      </c>
      <c r="T24" s="61">
        <v>30.293977690072609</v>
      </c>
      <c r="U24" s="61">
        <v>-23.576920104059873</v>
      </c>
      <c r="V24" s="61">
        <v>203.20535214554388</v>
      </c>
      <c r="W24" s="61">
        <v>1279.8921684087225</v>
      </c>
      <c r="X24" s="61">
        <v>2778.3899166029851</v>
      </c>
      <c r="Y24" s="61">
        <f>Y25+Y30</f>
        <v>932.58449090746649</v>
      </c>
      <c r="Z24" s="61">
        <f>Z25+Z30</f>
        <v>2077.76985955181</v>
      </c>
      <c r="AA24" s="61">
        <f>AA25+AA30</f>
        <v>-3713.2288269800911</v>
      </c>
      <c r="AB24" s="59"/>
      <c r="AC24" s="59"/>
      <c r="AD24" s="59"/>
      <c r="AE24" s="59"/>
      <c r="AF24" s="59"/>
    </row>
    <row r="25" spans="2:32" x14ac:dyDescent="0.25">
      <c r="B25" s="34" t="s">
        <v>33</v>
      </c>
      <c r="C25" s="27" t="s">
        <v>62</v>
      </c>
      <c r="D25" s="50" t="s">
        <v>80</v>
      </c>
      <c r="E25" s="60">
        <v>42.399999999999991</v>
      </c>
      <c r="F25" s="60">
        <v>39.4</v>
      </c>
      <c r="G25" s="60">
        <v>19.699999999999996</v>
      </c>
      <c r="H25" s="60">
        <v>16</v>
      </c>
      <c r="I25" s="60">
        <v>14.120999999999995</v>
      </c>
      <c r="J25" s="60">
        <v>66.7</v>
      </c>
      <c r="K25" s="60">
        <v>-145.30000000000001</v>
      </c>
      <c r="L25" s="60">
        <v>-260.7491930650495</v>
      </c>
      <c r="M25" s="60">
        <v>91.672308229594449</v>
      </c>
      <c r="N25" s="60">
        <v>184.90870638913646</v>
      </c>
      <c r="O25" s="60">
        <v>39.5975199066214</v>
      </c>
      <c r="P25" s="60">
        <v>67.663068540408375</v>
      </c>
      <c r="Q25" s="60">
        <v>90.391319999999979</v>
      </c>
      <c r="R25" s="60">
        <v>70.878210000000024</v>
      </c>
      <c r="S25" s="60">
        <v>0.50092000000002201</v>
      </c>
      <c r="T25" s="60">
        <v>-94.763022309927379</v>
      </c>
      <c r="U25" s="60">
        <v>-21.759658269999996</v>
      </c>
      <c r="V25" s="60">
        <v>43.894457699999982</v>
      </c>
      <c r="W25" s="60">
        <v>82.516715075389044</v>
      </c>
      <c r="X25" s="60">
        <v>147.85365882520733</v>
      </c>
      <c r="Y25" s="60">
        <f>Y26+Y29</f>
        <v>-190.28282555253347</v>
      </c>
      <c r="Z25" s="60">
        <f>Z26+Z29</f>
        <v>-94.077464830275318</v>
      </c>
      <c r="AA25" s="60">
        <f>AA26+AA29</f>
        <v>-603.2097406900898</v>
      </c>
      <c r="AB25" s="59"/>
      <c r="AC25" s="59"/>
      <c r="AD25" s="59"/>
      <c r="AE25" s="59"/>
      <c r="AF25" s="59"/>
    </row>
    <row r="26" spans="2:32" x14ac:dyDescent="0.25">
      <c r="B26" s="37" t="s">
        <v>34</v>
      </c>
      <c r="C26" s="27" t="s">
        <v>63</v>
      </c>
      <c r="D26" s="50" t="s">
        <v>80</v>
      </c>
      <c r="E26" s="58">
        <v>42.399999999999991</v>
      </c>
      <c r="F26" s="58">
        <v>39.4</v>
      </c>
      <c r="G26" s="58">
        <v>19.699999999999996</v>
      </c>
      <c r="H26" s="58">
        <v>16</v>
      </c>
      <c r="I26" s="58">
        <v>14.120999999999995</v>
      </c>
      <c r="J26" s="58">
        <v>66.7</v>
      </c>
      <c r="K26" s="58">
        <v>71.8</v>
      </c>
      <c r="L26" s="58">
        <v>63.467349679999991</v>
      </c>
      <c r="M26" s="58">
        <v>140.96936419959445</v>
      </c>
      <c r="N26" s="58">
        <v>92.426113101202873</v>
      </c>
      <c r="O26" s="58">
        <v>89.069275606621403</v>
      </c>
      <c r="P26" s="58">
        <v>146.6495529197565</v>
      </c>
      <c r="Q26" s="58">
        <v>243.45631999999998</v>
      </c>
      <c r="R26" s="58">
        <v>160.26426120000002</v>
      </c>
      <c r="S26" s="58">
        <v>96.027810540000019</v>
      </c>
      <c r="T26" s="58">
        <v>-69.580077940799043</v>
      </c>
      <c r="U26" s="58">
        <v>-21.759658269999996</v>
      </c>
      <c r="V26" s="58">
        <v>43.894457699999982</v>
      </c>
      <c r="W26" s="58">
        <v>82.516715075389044</v>
      </c>
      <c r="X26" s="58">
        <v>147.85365882520733</v>
      </c>
      <c r="Y26" s="58">
        <f>Y27+Y28</f>
        <v>-4.8828255525334683</v>
      </c>
      <c r="Z26" s="58">
        <f>Z27+Z28</f>
        <v>67.854501596583134</v>
      </c>
      <c r="AA26" s="58">
        <f>AA27+AA28</f>
        <v>201.13754468161292</v>
      </c>
      <c r="AB26" s="59"/>
      <c r="AC26" s="59"/>
      <c r="AD26" s="59"/>
      <c r="AE26" s="59"/>
      <c r="AF26" s="59"/>
    </row>
    <row r="27" spans="2:32" x14ac:dyDescent="0.25">
      <c r="B27" s="38" t="s">
        <v>35</v>
      </c>
      <c r="C27" s="27" t="s">
        <v>64</v>
      </c>
      <c r="D27" s="50" t="s">
        <v>80</v>
      </c>
      <c r="E27" s="55">
        <v>66.099999999999994</v>
      </c>
      <c r="F27" s="55">
        <v>65.8</v>
      </c>
      <c r="G27" s="55">
        <v>45.3</v>
      </c>
      <c r="H27" s="55">
        <v>68</v>
      </c>
      <c r="I27" s="55">
        <v>61.420999999999992</v>
      </c>
      <c r="J27" s="55">
        <v>102.5</v>
      </c>
      <c r="K27" s="55">
        <v>107</v>
      </c>
      <c r="L27" s="55">
        <v>104.86734967999999</v>
      </c>
      <c r="M27" s="55">
        <v>186.61712419959446</v>
      </c>
      <c r="N27" s="55">
        <v>135.15823310120288</v>
      </c>
      <c r="O27" s="56">
        <v>142.00077963584812</v>
      </c>
      <c r="P27" s="56">
        <v>206.23492291975651</v>
      </c>
      <c r="Q27" s="56">
        <v>302.12799999999999</v>
      </c>
      <c r="R27" s="56">
        <v>221.36405120000001</v>
      </c>
      <c r="S27" s="56">
        <v>163.38489054000001</v>
      </c>
      <c r="T27" s="56">
        <v>53.568422059200969</v>
      </c>
      <c r="U27" s="56">
        <v>57.727171730000002</v>
      </c>
      <c r="V27" s="56">
        <v>84.085387699999984</v>
      </c>
      <c r="W27" s="56">
        <v>137.63427763764648</v>
      </c>
      <c r="X27" s="55">
        <v>202.48545026977007</v>
      </c>
      <c r="Y27" s="55">
        <v>47.577074728598419</v>
      </c>
      <c r="Z27" s="55">
        <v>125.22535855719188</v>
      </c>
      <c r="AA27" s="55">
        <v>261.28401764104416</v>
      </c>
      <c r="AB27" s="59"/>
      <c r="AC27" s="59"/>
      <c r="AD27" s="59"/>
      <c r="AE27" s="59"/>
      <c r="AF27" s="59"/>
    </row>
    <row r="28" spans="2:32" x14ac:dyDescent="0.25">
      <c r="B28" s="38" t="s">
        <v>36</v>
      </c>
      <c r="C28" s="27" t="s">
        <v>65</v>
      </c>
      <c r="D28" s="50" t="s">
        <v>80</v>
      </c>
      <c r="E28" s="55">
        <v>-23.7</v>
      </c>
      <c r="F28" s="55">
        <v>-26.4</v>
      </c>
      <c r="G28" s="55">
        <v>-25.6</v>
      </c>
      <c r="H28" s="55">
        <v>-52</v>
      </c>
      <c r="I28" s="55">
        <v>-47.3</v>
      </c>
      <c r="J28" s="55">
        <v>-35.799999999999997</v>
      </c>
      <c r="K28" s="55">
        <v>-35.200000000000003</v>
      </c>
      <c r="L28" s="55">
        <v>-41.4</v>
      </c>
      <c r="M28" s="55">
        <v>-45.647759999999998</v>
      </c>
      <c r="N28" s="55">
        <v>-42.732120000000002</v>
      </c>
      <c r="O28" s="56">
        <v>-52.931504029226708</v>
      </c>
      <c r="P28" s="56">
        <v>-59.585369999999998</v>
      </c>
      <c r="Q28" s="56">
        <v>-58.671680000000002</v>
      </c>
      <c r="R28" s="56">
        <v>-61.099789999999999</v>
      </c>
      <c r="S28" s="56">
        <v>-67.357079999999996</v>
      </c>
      <c r="T28" s="56">
        <v>-123.14850000000001</v>
      </c>
      <c r="U28" s="56">
        <v>-79.486829999999998</v>
      </c>
      <c r="V28" s="56">
        <v>-40.190930000000002</v>
      </c>
      <c r="W28" s="56">
        <v>-55.117562562257433</v>
      </c>
      <c r="X28" s="55">
        <v>-54.631791444562722</v>
      </c>
      <c r="Y28" s="55">
        <v>-52.459900281131887</v>
      </c>
      <c r="Z28" s="55">
        <v>-57.370856960608755</v>
      </c>
      <c r="AA28" s="55">
        <v>-60.146472959431229</v>
      </c>
      <c r="AB28" s="59"/>
      <c r="AC28" s="59"/>
      <c r="AD28" s="59"/>
      <c r="AE28" s="59"/>
      <c r="AF28" s="59"/>
    </row>
    <row r="29" spans="2:32" x14ac:dyDescent="0.25">
      <c r="B29" s="39" t="s">
        <v>37</v>
      </c>
      <c r="C29" s="27" t="s">
        <v>66</v>
      </c>
      <c r="D29" s="50" t="s">
        <v>80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-217.1</v>
      </c>
      <c r="L29" s="55">
        <v>-324.21654274504948</v>
      </c>
      <c r="M29" s="55">
        <v>-49.297055970000002</v>
      </c>
      <c r="N29" s="55">
        <v>92.482593287933568</v>
      </c>
      <c r="O29" s="56">
        <v>-49.471755700000003</v>
      </c>
      <c r="P29" s="56">
        <v>-78.986484379348127</v>
      </c>
      <c r="Q29" s="56">
        <v>-153.065</v>
      </c>
      <c r="R29" s="56">
        <v>-89.386051199999997</v>
      </c>
      <c r="S29" s="56">
        <v>-95.526890539999997</v>
      </c>
      <c r="T29" s="56">
        <v>-25.182944369128329</v>
      </c>
      <c r="U29" s="56">
        <v>0</v>
      </c>
      <c r="V29" s="56">
        <v>0</v>
      </c>
      <c r="W29" s="56">
        <v>0</v>
      </c>
      <c r="X29" s="55">
        <v>0</v>
      </c>
      <c r="Y29" s="55">
        <v>-185.4</v>
      </c>
      <c r="Z29" s="55">
        <v>-161.93196642685845</v>
      </c>
      <c r="AA29" s="55">
        <v>-804.3472853717027</v>
      </c>
      <c r="AB29" s="59"/>
      <c r="AC29" s="59"/>
      <c r="AD29" s="59"/>
      <c r="AE29" s="59"/>
      <c r="AF29" s="59"/>
    </row>
    <row r="30" spans="2:32" x14ac:dyDescent="0.25">
      <c r="B30" s="34" t="s">
        <v>38</v>
      </c>
      <c r="C30" s="27" t="s">
        <v>67</v>
      </c>
      <c r="D30" s="50" t="s">
        <v>80</v>
      </c>
      <c r="E30" s="55">
        <v>77.099999999999994</v>
      </c>
      <c r="F30" s="55">
        <v>56</v>
      </c>
      <c r="G30" s="55">
        <v>43.6</v>
      </c>
      <c r="H30" s="55">
        <v>26.1</v>
      </c>
      <c r="I30" s="55">
        <v>-15.5</v>
      </c>
      <c r="J30" s="55">
        <v>76.8</v>
      </c>
      <c r="K30" s="55">
        <v>102.39</v>
      </c>
      <c r="L30" s="55">
        <v>110.33000000000001</v>
      </c>
      <c r="M30" s="55">
        <v>183.96100000000001</v>
      </c>
      <c r="N30" s="55">
        <v>207.95400000000001</v>
      </c>
      <c r="O30" s="56">
        <v>269.65700000000004</v>
      </c>
      <c r="P30" s="56">
        <v>307.77300000000002</v>
      </c>
      <c r="Q30" s="56">
        <v>363.57800000000003</v>
      </c>
      <c r="R30" s="56">
        <v>217.70949999999999</v>
      </c>
      <c r="S30" s="56">
        <v>262.99635000000023</v>
      </c>
      <c r="T30" s="56">
        <v>125.05699999999999</v>
      </c>
      <c r="U30" s="56">
        <v>-1.8172618340598774</v>
      </c>
      <c r="V30" s="56">
        <v>159.31089444554391</v>
      </c>
      <c r="W30" s="56">
        <v>1197.3754533333333</v>
      </c>
      <c r="X30" s="55">
        <v>2630.5362577777778</v>
      </c>
      <c r="Y30" s="55">
        <v>1122.86731646</v>
      </c>
      <c r="Z30" s="55">
        <v>2171.8473243820854</v>
      </c>
      <c r="AA30" s="55">
        <v>-3110.0190862900013</v>
      </c>
      <c r="AB30" s="59"/>
      <c r="AC30" s="59"/>
      <c r="AD30" s="59"/>
      <c r="AE30" s="59"/>
      <c r="AF30" s="59"/>
    </row>
    <row r="31" spans="2:32" x14ac:dyDescent="0.25">
      <c r="B31" s="40" t="s">
        <v>39</v>
      </c>
      <c r="C31" s="27" t="s">
        <v>68</v>
      </c>
      <c r="D31" s="50" t="s">
        <v>80</v>
      </c>
      <c r="E31" s="55">
        <v>2</v>
      </c>
      <c r="F31" s="55">
        <v>-10.9</v>
      </c>
      <c r="G31" s="55">
        <v>-8.3000000000000007</v>
      </c>
      <c r="H31" s="55">
        <v>-27.299999999999997</v>
      </c>
      <c r="I31" s="55">
        <v>-5.6</v>
      </c>
      <c r="J31" s="55">
        <v>-16.8</v>
      </c>
      <c r="K31" s="55">
        <v>-4.0999999999999996</v>
      </c>
      <c r="L31" s="55">
        <v>-95</v>
      </c>
      <c r="M31" s="55">
        <v>-5.7999999999999847</v>
      </c>
      <c r="N31" s="55">
        <v>24</v>
      </c>
      <c r="O31" s="56">
        <v>2.8999999999999986</v>
      </c>
      <c r="P31" s="56">
        <v>-32.300000000000011</v>
      </c>
      <c r="Q31" s="56">
        <v>-65</v>
      </c>
      <c r="R31" s="56">
        <v>18.900000000000006</v>
      </c>
      <c r="S31" s="56">
        <v>-57.799999999999983</v>
      </c>
      <c r="T31" s="56">
        <v>22.699999999999989</v>
      </c>
      <c r="U31" s="56">
        <v>-4.4000000000000341</v>
      </c>
      <c r="V31" s="56">
        <v>1.6000000000000227</v>
      </c>
      <c r="W31" s="56">
        <v>-4.8000000000000114</v>
      </c>
      <c r="X31" s="55">
        <v>-62.300000000000011</v>
      </c>
      <c r="Y31" s="55">
        <v>-61.699999999999989</v>
      </c>
      <c r="Z31" s="55">
        <v>-52.199999999999989</v>
      </c>
      <c r="AA31" s="55">
        <v>15.9604151072338</v>
      </c>
      <c r="AB31" s="59"/>
      <c r="AC31" s="59"/>
      <c r="AD31" s="59"/>
      <c r="AE31" s="59"/>
      <c r="AF31" s="59"/>
    </row>
    <row r="32" spans="2:32" x14ac:dyDescent="0.25">
      <c r="B32" s="41" t="s">
        <v>40</v>
      </c>
      <c r="C32" s="27" t="s">
        <v>69</v>
      </c>
      <c r="D32" s="50" t="s">
        <v>80</v>
      </c>
      <c r="E32" s="58">
        <v>18.800000000000097</v>
      </c>
      <c r="F32" s="58">
        <v>0.50000000000005684</v>
      </c>
      <c r="G32" s="58">
        <v>-5.3345100000001366</v>
      </c>
      <c r="H32" s="58">
        <v>15.035021562499892</v>
      </c>
      <c r="I32" s="58">
        <v>-12.256800353995736</v>
      </c>
      <c r="J32" s="58">
        <v>-13.081851393248741</v>
      </c>
      <c r="K32" s="58">
        <v>24.631000071194251</v>
      </c>
      <c r="L32" s="58">
        <v>19.090023379217826</v>
      </c>
      <c r="M32" s="58">
        <v>18.465199917858513</v>
      </c>
      <c r="N32" s="58">
        <v>11.005177044359925</v>
      </c>
      <c r="O32" s="58">
        <v>24.7435885054457</v>
      </c>
      <c r="P32" s="58">
        <v>-15.962056186590189</v>
      </c>
      <c r="Q32" s="58">
        <v>-18.742789915772903</v>
      </c>
      <c r="R32" s="58">
        <v>21.822693649208304</v>
      </c>
      <c r="S32" s="58">
        <v>58.678086286347394</v>
      </c>
      <c r="T32" s="58">
        <v>-1.7271149446233665</v>
      </c>
      <c r="U32" s="58">
        <v>-67.800339244089102</v>
      </c>
      <c r="V32" s="58">
        <v>-7.0328706358351667</v>
      </c>
      <c r="W32" s="58">
        <v>7.9807811982523162</v>
      </c>
      <c r="X32" s="58">
        <v>30.151446949442288</v>
      </c>
      <c r="Y32" s="58">
        <f t="shared" ref="Y32:Z32" si="2">Y33-(Y13+Y22)</f>
        <v>-4.8121706812514731</v>
      </c>
      <c r="Z32" s="58">
        <f t="shared" si="2"/>
        <v>17.776409427146632</v>
      </c>
      <c r="AA32" s="58">
        <f t="shared" ref="AA32" si="3">AA33-(AA13+AA22)</f>
        <v>-44.974068499835766</v>
      </c>
      <c r="AB32" s="59"/>
      <c r="AC32" s="59"/>
      <c r="AD32" s="59"/>
      <c r="AE32" s="59"/>
      <c r="AF32" s="59"/>
    </row>
    <row r="33" spans="2:32" x14ac:dyDescent="0.25">
      <c r="B33" s="41" t="s">
        <v>41</v>
      </c>
      <c r="C33" s="27" t="s">
        <v>70</v>
      </c>
      <c r="D33" s="50" t="s">
        <v>80</v>
      </c>
      <c r="E33" s="58">
        <v>42.5</v>
      </c>
      <c r="F33" s="58">
        <v>-11.899999999999999</v>
      </c>
      <c r="G33" s="58">
        <v>-25.400000000000002</v>
      </c>
      <c r="H33" s="58">
        <v>-8.8889999999999887</v>
      </c>
      <c r="I33" s="58">
        <v>-43.1</v>
      </c>
      <c r="J33" s="58">
        <v>8.1399999999999917</v>
      </c>
      <c r="K33" s="58">
        <v>42.900000000000006</v>
      </c>
      <c r="L33" s="58">
        <v>-1.3772700000000029</v>
      </c>
      <c r="M33" s="58">
        <v>5.6218899999999792</v>
      </c>
      <c r="N33" s="58">
        <v>234.44536000000008</v>
      </c>
      <c r="O33" s="58">
        <v>116.53907923788239</v>
      </c>
      <c r="P33" s="58">
        <v>-14.967240000000025</v>
      </c>
      <c r="Q33" s="58">
        <v>32.893459999999997</v>
      </c>
      <c r="R33" s="58">
        <v>-119.45196</v>
      </c>
      <c r="S33" s="58">
        <v>-116.39470999999998</v>
      </c>
      <c r="T33" s="58">
        <v>-107.68361000000004</v>
      </c>
      <c r="U33" s="58">
        <v>-53.332679999999996</v>
      </c>
      <c r="V33" s="58">
        <v>-69.534370000000024</v>
      </c>
      <c r="W33" s="58">
        <v>-132.23973000000001</v>
      </c>
      <c r="X33" s="58">
        <v>-48.946334550427991</v>
      </c>
      <c r="Y33" s="58">
        <f t="shared" ref="Y33:AA33" si="4">-Y34</f>
        <v>104.70000000000005</v>
      </c>
      <c r="Z33" s="58">
        <f t="shared" si="4"/>
        <v>130.19999999999993</v>
      </c>
      <c r="AA33" s="58">
        <f t="shared" si="4"/>
        <v>121.53075717353227</v>
      </c>
      <c r="AB33" s="59"/>
      <c r="AC33" s="59"/>
      <c r="AD33" s="59"/>
      <c r="AE33" s="59"/>
      <c r="AF33" s="59"/>
    </row>
    <row r="34" spans="2:32" x14ac:dyDescent="0.25">
      <c r="B34" s="41" t="s">
        <v>42</v>
      </c>
      <c r="C34" s="27" t="s">
        <v>71</v>
      </c>
      <c r="D34" s="50" t="s">
        <v>80</v>
      </c>
      <c r="E34" s="53">
        <v>-42.5</v>
      </c>
      <c r="F34" s="53">
        <v>11.899999999999999</v>
      </c>
      <c r="G34" s="53">
        <v>25.400000000000002</v>
      </c>
      <c r="H34" s="53">
        <v>8.8889999999999887</v>
      </c>
      <c r="I34" s="53">
        <v>43.1</v>
      </c>
      <c r="J34" s="53">
        <v>-8.1399999999999917</v>
      </c>
      <c r="K34" s="53">
        <v>-42.900000000000006</v>
      </c>
      <c r="L34" s="53">
        <v>1.3772700000000029</v>
      </c>
      <c r="M34" s="53">
        <v>-5.6218899999999792</v>
      </c>
      <c r="N34" s="53">
        <v>-234.44536000000008</v>
      </c>
      <c r="O34" s="53">
        <v>-116.53907923788239</v>
      </c>
      <c r="P34" s="53">
        <v>14.967240000000025</v>
      </c>
      <c r="Q34" s="53">
        <v>-32.893459999999997</v>
      </c>
      <c r="R34" s="53">
        <v>119.45196</v>
      </c>
      <c r="S34" s="53">
        <v>116.39470999999998</v>
      </c>
      <c r="T34" s="53">
        <v>107.68361000000004</v>
      </c>
      <c r="U34" s="53">
        <v>53.332679999999996</v>
      </c>
      <c r="V34" s="53">
        <v>69.534370000000024</v>
      </c>
      <c r="W34" s="53">
        <v>132.23973000000001</v>
      </c>
      <c r="X34" s="53">
        <v>48.946334550427991</v>
      </c>
      <c r="Y34" s="53">
        <f t="shared" ref="Y34:Z34" si="5">Y36+Y39</f>
        <v>-104.70000000000005</v>
      </c>
      <c r="Z34" s="53">
        <f t="shared" si="5"/>
        <v>-130.19999999999993</v>
      </c>
      <c r="AA34" s="53">
        <f t="shared" ref="AA34" si="6">AA36+AA39</f>
        <v>-121.53075717353227</v>
      </c>
      <c r="AB34" s="59"/>
      <c r="AC34" s="59"/>
      <c r="AD34" s="59"/>
      <c r="AE34" s="59"/>
      <c r="AF34" s="59"/>
    </row>
    <row r="35" spans="2:32" x14ac:dyDescent="0.25">
      <c r="B35" s="49" t="s">
        <v>43</v>
      </c>
      <c r="C35" s="30"/>
      <c r="D35" s="8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</row>
    <row r="36" spans="2:32" x14ac:dyDescent="0.25">
      <c r="B36" s="40" t="s">
        <v>44</v>
      </c>
      <c r="C36" s="27" t="s">
        <v>72</v>
      </c>
      <c r="D36" s="50" t="s">
        <v>80</v>
      </c>
      <c r="E36" s="55">
        <v>-61.1</v>
      </c>
      <c r="F36" s="55">
        <v>-16.8</v>
      </c>
      <c r="G36" s="55">
        <v>-3.8999999999999995</v>
      </c>
      <c r="H36" s="55">
        <v>-0.80000000000001137</v>
      </c>
      <c r="I36" s="55">
        <v>31.5</v>
      </c>
      <c r="J36" s="55">
        <v>-23.899999999999991</v>
      </c>
      <c r="K36" s="55">
        <v>-61</v>
      </c>
      <c r="L36" s="55">
        <v>-37.299999999999997</v>
      </c>
      <c r="M36" s="55">
        <v>-43.399999999999977</v>
      </c>
      <c r="N36" s="55">
        <v>-271.44900000000007</v>
      </c>
      <c r="O36" s="56">
        <v>-154.9</v>
      </c>
      <c r="P36" s="56">
        <v>-25.399999999999977</v>
      </c>
      <c r="Q36" s="56">
        <v>-75.5</v>
      </c>
      <c r="R36" s="56">
        <v>74</v>
      </c>
      <c r="S36" s="56">
        <v>67.899999999999977</v>
      </c>
      <c r="T36" s="56">
        <v>55.700000000000045</v>
      </c>
      <c r="U36" s="56">
        <v>-2</v>
      </c>
      <c r="V36" s="56">
        <v>12.100000000000023</v>
      </c>
      <c r="W36" s="56">
        <v>55.600000000000023</v>
      </c>
      <c r="X36" s="55">
        <v>-47.495000000000005</v>
      </c>
      <c r="Y36" s="55">
        <v>-104.70000000000005</v>
      </c>
      <c r="Z36" s="55">
        <v>-130.19999999999993</v>
      </c>
      <c r="AA36" s="55">
        <v>-121.53075717353227</v>
      </c>
      <c r="AB36" s="59"/>
      <c r="AC36" s="59"/>
      <c r="AD36" s="59"/>
      <c r="AE36" s="59"/>
      <c r="AF36" s="59"/>
    </row>
    <row r="37" spans="2:32" x14ac:dyDescent="0.25">
      <c r="B37" s="40" t="s">
        <v>45</v>
      </c>
      <c r="C37" s="27" t="s">
        <v>73</v>
      </c>
      <c r="D37" s="50" t="s">
        <v>80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9"/>
      <c r="AC37" s="59"/>
      <c r="AD37" s="59"/>
      <c r="AE37" s="59"/>
      <c r="AF37" s="59"/>
    </row>
    <row r="38" spans="2:32" x14ac:dyDescent="0.25">
      <c r="B38" s="40" t="s">
        <v>46</v>
      </c>
      <c r="C38" s="27" t="s">
        <v>74</v>
      </c>
      <c r="D38" s="50" t="s">
        <v>80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9"/>
      <c r="AC38" s="59"/>
      <c r="AD38" s="59"/>
      <c r="AE38" s="59"/>
      <c r="AF38" s="59"/>
    </row>
    <row r="39" spans="2:32" x14ac:dyDescent="0.25">
      <c r="B39" s="40" t="s">
        <v>47</v>
      </c>
      <c r="C39" s="27" t="s">
        <v>75</v>
      </c>
      <c r="D39" s="50" t="s">
        <v>80</v>
      </c>
      <c r="E39" s="58">
        <v>18.600000000000001</v>
      </c>
      <c r="F39" s="58">
        <v>28.7</v>
      </c>
      <c r="G39" s="58">
        <v>29.3</v>
      </c>
      <c r="H39" s="58">
        <v>9.6890000000000001</v>
      </c>
      <c r="I39" s="58">
        <v>11.6</v>
      </c>
      <c r="J39" s="58">
        <v>15.76</v>
      </c>
      <c r="K39" s="58">
        <v>18.099999999999998</v>
      </c>
      <c r="L39" s="58">
        <v>38.67727</v>
      </c>
      <c r="M39" s="58">
        <v>37.778109999999998</v>
      </c>
      <c r="N39" s="58">
        <v>37.003639999999997</v>
      </c>
      <c r="O39" s="58">
        <v>38.360920762117615</v>
      </c>
      <c r="P39" s="58">
        <v>40.367240000000002</v>
      </c>
      <c r="Q39" s="58">
        <v>42.606540000000003</v>
      </c>
      <c r="R39" s="58">
        <v>45.45196</v>
      </c>
      <c r="S39" s="58">
        <v>48.494709999999998</v>
      </c>
      <c r="T39" s="58">
        <v>51.983610000000006</v>
      </c>
      <c r="U39" s="58">
        <v>55.332679999999996</v>
      </c>
      <c r="V39" s="58">
        <v>57.434370000000001</v>
      </c>
      <c r="W39" s="58">
        <v>76.639729999999986</v>
      </c>
      <c r="X39" s="58">
        <v>96.441334550427996</v>
      </c>
      <c r="Y39" s="58">
        <f>Y40+Y41+Y42+Y43</f>
        <v>0</v>
      </c>
      <c r="Z39" s="58">
        <f>Z40+Z41+Z42+Z43</f>
        <v>0</v>
      </c>
      <c r="AA39" s="58">
        <f>AA40+AA41+AA42+AA43</f>
        <v>0</v>
      </c>
      <c r="AB39" s="59"/>
      <c r="AC39" s="59"/>
      <c r="AD39" s="59"/>
      <c r="AE39" s="59"/>
      <c r="AF39" s="59"/>
    </row>
    <row r="40" spans="2:32" x14ac:dyDescent="0.25">
      <c r="B40" s="42" t="s">
        <v>48</v>
      </c>
      <c r="C40" s="27" t="s">
        <v>76</v>
      </c>
      <c r="D40" s="50" t="s">
        <v>80</v>
      </c>
      <c r="E40" s="55">
        <v>21.3</v>
      </c>
      <c r="F40" s="55">
        <v>28.7</v>
      </c>
      <c r="G40" s="55">
        <v>0</v>
      </c>
      <c r="H40" s="55">
        <v>9.6890000000000001</v>
      </c>
      <c r="I40" s="55">
        <v>0</v>
      </c>
      <c r="J40" s="55">
        <v>0</v>
      </c>
      <c r="K40" s="55">
        <v>0</v>
      </c>
      <c r="L40" s="55">
        <v>7.4818600000000002</v>
      </c>
      <c r="M40" s="55">
        <v>4.6904300000000001</v>
      </c>
      <c r="N40" s="55">
        <v>4.4981800000000005</v>
      </c>
      <c r="O40" s="56">
        <v>4.2796548098393128</v>
      </c>
      <c r="P40" s="56">
        <v>3.6402599999999996</v>
      </c>
      <c r="Q40" s="56">
        <v>3.3402099999999999</v>
      </c>
      <c r="R40" s="56">
        <v>2.8293699999999999</v>
      </c>
      <c r="S40" s="56">
        <v>2.5198499999999999</v>
      </c>
      <c r="T40" s="56">
        <v>3.1493799999999998</v>
      </c>
      <c r="U40" s="56">
        <v>2.5581699999999996</v>
      </c>
      <c r="V40" s="56">
        <v>1.8632500000000001</v>
      </c>
      <c r="W40" s="56">
        <v>17.94979</v>
      </c>
      <c r="X40" s="55">
        <v>50.739255669999999</v>
      </c>
      <c r="Y40" s="56">
        <v>0</v>
      </c>
      <c r="Z40" s="56">
        <v>0</v>
      </c>
      <c r="AA40" s="56">
        <v>0</v>
      </c>
      <c r="AB40" s="59"/>
      <c r="AC40" s="59"/>
      <c r="AD40" s="59"/>
      <c r="AE40" s="59"/>
      <c r="AF40" s="59"/>
    </row>
    <row r="41" spans="2:32" x14ac:dyDescent="0.25">
      <c r="B41" s="42" t="s">
        <v>49</v>
      </c>
      <c r="C41" s="27" t="s">
        <v>77</v>
      </c>
      <c r="D41" s="50" t="s">
        <v>80</v>
      </c>
      <c r="E41" s="55">
        <v>-2.7</v>
      </c>
      <c r="F41" s="55">
        <v>0</v>
      </c>
      <c r="G41" s="55">
        <v>29.3</v>
      </c>
      <c r="H41" s="55">
        <v>0</v>
      </c>
      <c r="I41" s="55">
        <v>0</v>
      </c>
      <c r="J41" s="55">
        <v>1.76</v>
      </c>
      <c r="K41" s="55">
        <v>1.7</v>
      </c>
      <c r="L41" s="55">
        <v>1.9962599999999999</v>
      </c>
      <c r="M41" s="55">
        <v>-0.60753999999999997</v>
      </c>
      <c r="N41" s="55">
        <v>33.113</v>
      </c>
      <c r="O41" s="56">
        <v>-0.60754000020340004</v>
      </c>
      <c r="P41" s="56">
        <v>-0.98253999999999997</v>
      </c>
      <c r="Q41" s="56">
        <v>-0.98253999999999997</v>
      </c>
      <c r="R41" s="56">
        <v>-0.98253999999999975</v>
      </c>
      <c r="S41" s="56">
        <v>-0.98253999999999997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9"/>
      <c r="AC41" s="59"/>
      <c r="AD41" s="59"/>
      <c r="AE41" s="59"/>
      <c r="AF41" s="59"/>
    </row>
    <row r="42" spans="2:32" x14ac:dyDescent="0.25">
      <c r="B42" s="42" t="s">
        <v>50</v>
      </c>
      <c r="C42" s="27" t="s">
        <v>78</v>
      </c>
      <c r="D42" s="50" t="s">
        <v>80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9"/>
      <c r="AC42" s="59"/>
      <c r="AD42" s="59"/>
      <c r="AE42" s="59"/>
      <c r="AF42" s="59"/>
    </row>
    <row r="43" spans="2:32" x14ac:dyDescent="0.25">
      <c r="B43" s="42" t="s">
        <v>51</v>
      </c>
      <c r="C43" s="27" t="s">
        <v>79</v>
      </c>
      <c r="D43" s="50" t="s">
        <v>80</v>
      </c>
      <c r="E43" s="55">
        <v>0</v>
      </c>
      <c r="F43" s="55">
        <v>0</v>
      </c>
      <c r="G43" s="55">
        <v>0</v>
      </c>
      <c r="H43" s="55">
        <v>0</v>
      </c>
      <c r="I43" s="55">
        <v>11.6</v>
      </c>
      <c r="J43" s="55">
        <v>14</v>
      </c>
      <c r="K43" s="55">
        <v>16.399999999999999</v>
      </c>
      <c r="L43" s="55">
        <v>29.199150000000003</v>
      </c>
      <c r="M43" s="55">
        <v>33.695219999999999</v>
      </c>
      <c r="N43" s="55">
        <v>-0.60754000000000019</v>
      </c>
      <c r="O43" s="56">
        <v>34.688805952481701</v>
      </c>
      <c r="P43" s="56">
        <v>37.709520000000005</v>
      </c>
      <c r="Q43" s="56">
        <v>40.248870000000004</v>
      </c>
      <c r="R43" s="56">
        <v>43.605130000000003</v>
      </c>
      <c r="S43" s="56">
        <v>46.9574</v>
      </c>
      <c r="T43" s="56">
        <v>48.834230000000005</v>
      </c>
      <c r="U43" s="56">
        <v>52.774509999999999</v>
      </c>
      <c r="V43" s="56">
        <v>55.571120000000001</v>
      </c>
      <c r="W43" s="56">
        <v>58.689939999999993</v>
      </c>
      <c r="X43" s="55">
        <v>45.702078880427997</v>
      </c>
      <c r="Y43" s="56">
        <v>0</v>
      </c>
      <c r="Z43" s="56">
        <v>0</v>
      </c>
      <c r="AA43" s="56">
        <v>0</v>
      </c>
      <c r="AB43" s="59"/>
      <c r="AC43" s="59"/>
      <c r="AD43" s="59"/>
      <c r="AE43" s="59"/>
      <c r="AF43" s="59"/>
    </row>
    <row r="44" spans="2:32" x14ac:dyDescent="0.25">
      <c r="C44" s="26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2:32" x14ac:dyDescent="0.25">
      <c r="C45" s="26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  <row r="46" spans="2:32" x14ac:dyDescent="0.25"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</row>
    <row r="47" spans="2:32" x14ac:dyDescent="0.25"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</row>
  </sheetData>
  <conditionalFormatting sqref="D11">
    <cfRule type="duplicateValues" dxfId="15" priority="20"/>
  </conditionalFormatting>
  <conditionalFormatting sqref="C7">
    <cfRule type="duplicateValues" dxfId="14" priority="18"/>
  </conditionalFormatting>
  <conditionalFormatting sqref="C18:C21">
    <cfRule type="duplicateValues" dxfId="13" priority="17"/>
  </conditionalFormatting>
  <conditionalFormatting sqref="C22:C34">
    <cfRule type="duplicateValues" dxfId="12" priority="16"/>
  </conditionalFormatting>
  <conditionalFormatting sqref="C36:C43">
    <cfRule type="duplicateValues" dxfId="11" priority="15"/>
  </conditionalFormatting>
  <conditionalFormatting sqref="C6">
    <cfRule type="duplicateValues" dxfId="10" priority="14"/>
  </conditionalFormatting>
  <conditionalFormatting sqref="C14:C17">
    <cfRule type="duplicateValues" dxfId="9" priority="22"/>
  </conditionalFormatting>
  <conditionalFormatting sqref="C12">
    <cfRule type="duplicateValues" dxfId="8" priority="13"/>
  </conditionalFormatting>
  <conditionalFormatting sqref="AB12:XFD12 C48:D1048576 C10:D10 C1:D1 C35:D35 A12:B12 C44:C45 D44:D47 D12:X12">
    <cfRule type="duplicateValues" dxfId="7" priority="23"/>
  </conditionalFormatting>
  <conditionalFormatting sqref="O12:X12 AB12:AD12">
    <cfRule type="duplicateValues" dxfId="6" priority="33"/>
  </conditionalFormatting>
  <conditionalFormatting sqref="Y12">
    <cfRule type="duplicateValues" dxfId="5" priority="5"/>
  </conditionalFormatting>
  <conditionalFormatting sqref="Y12">
    <cfRule type="duplicateValues" dxfId="4" priority="6"/>
  </conditionalFormatting>
  <conditionalFormatting sqref="Z12">
    <cfRule type="duplicateValues" dxfId="3" priority="3"/>
  </conditionalFormatting>
  <conditionalFormatting sqref="Z12">
    <cfRule type="duplicateValues" dxfId="2" priority="4"/>
  </conditionalFormatting>
  <conditionalFormatting sqref="AA12">
    <cfRule type="duplicateValues" dxfId="1" priority="1"/>
  </conditionalFormatting>
  <conditionalFormatting sqref="AA12">
    <cfRule type="duplicateValues" dxfId="0" priority="2"/>
  </conditionalFormatting>
  <dataValidations disablePrompts="1" count="1">
    <dataValidation type="list" allowBlank="1" showInputMessage="1" showErrorMessage="1" sqref="B8">
      <formula1>$WQL$4:$WQL$6</formula1>
    </dataValidation>
  </dataValidations>
  <hyperlinks>
    <hyperlink ref="B9" r:id="rId1"/>
  </hyperlinks>
  <pageMargins left="0.7" right="0.7" top="0.75" bottom="0.75" header="0.3" footer="0.3"/>
  <pageSetup orientation="portrait" r:id="rId2"/>
  <customProperties>
    <customPr name="QAA_DRILLPATH_NODE_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BOP_Quarterly</vt:lpstr>
      <vt:lpstr>BOP_Annual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Erica Singh</cp:lastModifiedBy>
  <dcterms:created xsi:type="dcterms:W3CDTF">2016-03-10T14:57:36Z</dcterms:created>
  <dcterms:modified xsi:type="dcterms:W3CDTF">2023-09-01T19:29:10Z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